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w User\Desktop\"/>
    </mc:Choice>
  </mc:AlternateContent>
  <workbookProtection workbookAlgorithmName="SHA-512" workbookHashValue="BbuLiASFsvTN8sCClnu64fn+9uRntHBmo1pHD5vxhTzZMY/2wkTujT8M3Vmz4AjQTmLJbOa8ZmbKOpIDF0ZD7g==" workbookSaltValue="xfIREKtR/yE3Ut5IULit6Q==" workbookSpinCount="100000" lockStructure="1"/>
  <bookViews>
    <workbookView xWindow="0" yWindow="0" windowWidth="15570" windowHeight="7920" tabRatio="659"/>
  </bookViews>
  <sheets>
    <sheet name="Data Entry" sheetId="1" r:id="rId1"/>
    <sheet name="Week 1" sheetId="2" r:id="rId2"/>
    <sheet name="Week 2" sheetId="4" r:id="rId3"/>
    <sheet name="Week 3" sheetId="5" r:id="rId4"/>
    <sheet name="Week 4" sheetId="6" r:id="rId5"/>
    <sheet name="Week 5" sheetId="7" r:id="rId6"/>
    <sheet name="Week 6" sheetId="8" r:id="rId7"/>
  </sheets>
  <definedNames>
    <definedName name="Explosive">'Data Entry'!$L$19:$L$23</definedName>
    <definedName name="Hypertrophy">'Data Entry'!$L$26:$L$30</definedName>
    <definedName name="_xlnm.Print_Area" localSheetId="2">'Week 2'!$A$1:$M$35</definedName>
    <definedName name="Shoulder">'Data Entry'!$L$14:$L$16</definedName>
    <definedName name="SingleLeg">'Data Entry'!$L$33:$L$37</definedName>
    <definedName name="UpperBack1">'Data Entry'!$L$2:$L$5</definedName>
    <definedName name="Upperback2">'Data Entry'!$L$8:$L$11</definedName>
    <definedName name="Z_A0B9F7B4_8948_49B4_94A4_B2F3AC698776_.wvu.Cols" localSheetId="0" hidden="1">'Data Entry'!$L:$L</definedName>
    <definedName name="Z_A0B9F7B4_8948_49B4_94A4_B2F3AC698776_.wvu.PrintArea" localSheetId="2" hidden="1">'Week 2'!$A$1:$M$35</definedName>
  </definedNames>
  <calcPr calcId="152511"/>
  <customWorkbookViews>
    <customWorkbookView name="1" guid="{9CC9677E-9BEE-4A11-AA5C-B5F61AF4C837}" includePrintSettings="0" includeHiddenRowCol="0" maximized="1" xWindow="-8" yWindow="-8" windowWidth="1382" windowHeight="744" tabRatio="659" activeSheetId="1" showFormulaBar="0"/>
    <customWorkbookView name="12" guid="{A0B9F7B4-8948-49B4-94A4-B2F3AC698776}" maximized="1" xWindow="-8" yWindow="-8" windowWidth="1382" windowHeight="744" tabRatio="659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E17" i="7"/>
  <c r="G23" i="6" l="1"/>
  <c r="E23" i="6"/>
  <c r="I23" i="6"/>
  <c r="G17" i="8"/>
  <c r="E17" i="8"/>
  <c r="G17" i="7"/>
  <c r="I17" i="7"/>
  <c r="G17" i="6"/>
  <c r="E17" i="6"/>
  <c r="I33" i="8"/>
  <c r="G33" i="8"/>
  <c r="E33" i="8"/>
  <c r="I23" i="8"/>
  <c r="G23" i="8"/>
  <c r="E23" i="8"/>
  <c r="K16" i="8"/>
  <c r="I16" i="8"/>
  <c r="G16" i="8"/>
  <c r="E16" i="8"/>
  <c r="K6" i="8"/>
  <c r="I6" i="8"/>
  <c r="G6" i="8"/>
  <c r="E6" i="8"/>
  <c r="K33" i="7"/>
  <c r="M33" i="7"/>
  <c r="I33" i="7"/>
  <c r="G33" i="7"/>
  <c r="E33" i="7"/>
  <c r="M23" i="7"/>
  <c r="K23" i="7"/>
  <c r="I23" i="7"/>
  <c r="G23" i="7"/>
  <c r="E23" i="7"/>
  <c r="O16" i="7"/>
  <c r="M16" i="7"/>
  <c r="K16" i="7"/>
  <c r="I16" i="7"/>
  <c r="G16" i="7"/>
  <c r="E16" i="7"/>
  <c r="A35" i="8"/>
  <c r="I34" i="8"/>
  <c r="G34" i="8"/>
  <c r="E34" i="8"/>
  <c r="A32" i="8"/>
  <c r="A26" i="8"/>
  <c r="A25" i="8"/>
  <c r="A24" i="8"/>
  <c r="A18" i="8"/>
  <c r="I17" i="8"/>
  <c r="A15" i="8"/>
  <c r="A9" i="8"/>
  <c r="A8" i="8"/>
  <c r="A7" i="8"/>
  <c r="O6" i="7"/>
  <c r="M6" i="7"/>
  <c r="K6" i="7"/>
  <c r="I6" i="7"/>
  <c r="G6" i="7"/>
  <c r="E6" i="7"/>
  <c r="A35" i="7"/>
  <c r="I34" i="7"/>
  <c r="G34" i="7"/>
  <c r="E34" i="7"/>
  <c r="M32" i="7"/>
  <c r="K32" i="7"/>
  <c r="A32" i="7"/>
  <c r="A26" i="7"/>
  <c r="A25" i="7"/>
  <c r="A24" i="7"/>
  <c r="A18" i="7"/>
  <c r="O15" i="7"/>
  <c r="M15" i="7"/>
  <c r="K15" i="7"/>
  <c r="A15" i="7"/>
  <c r="A9" i="7"/>
  <c r="A8" i="7"/>
  <c r="A7" i="7"/>
  <c r="I33" i="6"/>
  <c r="G33" i="6"/>
  <c r="E33" i="6"/>
  <c r="K16" i="6"/>
  <c r="I16" i="6"/>
  <c r="G16" i="6"/>
  <c r="E16" i="6"/>
  <c r="K6" i="6"/>
  <c r="I6" i="6"/>
  <c r="G6" i="6"/>
  <c r="E6" i="6"/>
  <c r="A35" i="6"/>
  <c r="I34" i="6"/>
  <c r="G34" i="6"/>
  <c r="E34" i="6"/>
  <c r="A32" i="6"/>
  <c r="A26" i="6"/>
  <c r="A25" i="6"/>
  <c r="A24" i="6"/>
  <c r="A18" i="6"/>
  <c r="I17" i="6"/>
  <c r="A15" i="6"/>
  <c r="A9" i="6"/>
  <c r="A8" i="6"/>
  <c r="A7" i="6"/>
  <c r="K33" i="5"/>
  <c r="I33" i="5"/>
  <c r="G33" i="5"/>
  <c r="E33" i="5"/>
  <c r="M33" i="5"/>
  <c r="M23" i="5"/>
  <c r="I23" i="5"/>
  <c r="G23" i="5"/>
  <c r="K23" i="5"/>
  <c r="E23" i="5"/>
  <c r="I17" i="5"/>
  <c r="O16" i="5"/>
  <c r="M16" i="5"/>
  <c r="K16" i="5"/>
  <c r="I16" i="5"/>
  <c r="G16" i="5"/>
  <c r="E16" i="5"/>
  <c r="O6" i="5"/>
  <c r="M6" i="5"/>
  <c r="K6" i="5"/>
  <c r="I6" i="5"/>
  <c r="G6" i="5"/>
  <c r="E6" i="5"/>
  <c r="A35" i="5" l="1"/>
  <c r="I34" i="5"/>
  <c r="G34" i="5"/>
  <c r="E34" i="5"/>
  <c r="M32" i="5"/>
  <c r="K32" i="5"/>
  <c r="A32" i="5"/>
  <c r="A26" i="5"/>
  <c r="A25" i="5"/>
  <c r="A24" i="5"/>
  <c r="A18" i="5"/>
  <c r="G17" i="5"/>
  <c r="E17" i="5"/>
  <c r="O15" i="5"/>
  <c r="M15" i="5"/>
  <c r="K15" i="5"/>
  <c r="A15" i="5"/>
  <c r="A9" i="5"/>
  <c r="A8" i="5"/>
  <c r="A7" i="5"/>
  <c r="I33" i="4"/>
  <c r="G33" i="4"/>
  <c r="E33" i="4"/>
  <c r="I16" i="4"/>
  <c r="K16" i="4"/>
  <c r="E17" i="4"/>
  <c r="G17" i="4"/>
  <c r="I17" i="4"/>
  <c r="I17" i="2"/>
  <c r="G17" i="2"/>
  <c r="G16" i="4"/>
  <c r="E16" i="4"/>
  <c r="I23" i="4" l="1"/>
  <c r="G23" i="4"/>
  <c r="E23" i="4"/>
  <c r="K6" i="4"/>
  <c r="I6" i="4"/>
  <c r="G6" i="4"/>
  <c r="E6" i="4"/>
  <c r="A35" i="4"/>
  <c r="I34" i="4"/>
  <c r="G34" i="4"/>
  <c r="E34" i="4"/>
  <c r="A32" i="4"/>
  <c r="A26" i="4"/>
  <c r="A25" i="4"/>
  <c r="A24" i="4"/>
  <c r="A18" i="4"/>
  <c r="A15" i="4"/>
  <c r="A9" i="4"/>
  <c r="A8" i="4"/>
  <c r="A7" i="4"/>
  <c r="M33" i="2"/>
  <c r="K33" i="2"/>
  <c r="I33" i="2"/>
  <c r="G33" i="2"/>
  <c r="E33" i="2"/>
  <c r="A35" i="2"/>
  <c r="A32" i="2"/>
  <c r="I34" i="2"/>
  <c r="G34" i="2"/>
  <c r="E34" i="2"/>
  <c r="M32" i="2"/>
  <c r="K32" i="2"/>
  <c r="M23" i="2"/>
  <c r="K23" i="2"/>
  <c r="I23" i="2"/>
  <c r="G23" i="2"/>
  <c r="E23" i="2"/>
  <c r="A26" i="2"/>
  <c r="A25" i="2"/>
  <c r="A24" i="2"/>
  <c r="O6" i="2"/>
  <c r="M6" i="2"/>
  <c r="K6" i="2"/>
  <c r="I6" i="2"/>
  <c r="G6" i="2"/>
  <c r="E6" i="2"/>
  <c r="O16" i="2"/>
  <c r="M16" i="2"/>
  <c r="K16" i="2"/>
  <c r="I16" i="2"/>
  <c r="G16" i="2"/>
  <c r="A18" i="2"/>
  <c r="A15" i="2"/>
  <c r="O15" i="2"/>
  <c r="M15" i="2"/>
  <c r="K15" i="2"/>
  <c r="A9" i="2" l="1"/>
  <c r="A8" i="2"/>
  <c r="A7" i="2"/>
</calcChain>
</file>

<file path=xl/sharedStrings.xml><?xml version="1.0" encoding="utf-8"?>
<sst xmlns="http://schemas.openxmlformats.org/spreadsheetml/2006/main" count="727" uniqueCount="84">
  <si>
    <t>Fighting Fit 6-Week Strength Programme</t>
  </si>
  <si>
    <t>Bench Press</t>
  </si>
  <si>
    <t>Back Squat</t>
  </si>
  <si>
    <t>Deadlift</t>
  </si>
  <si>
    <t>kgs</t>
  </si>
  <si>
    <t>Please input your 1RM's for the following lifts:</t>
  </si>
  <si>
    <t>Upper Back / Lats Exercise #1</t>
  </si>
  <si>
    <t>Upper Back / Lats Exercise #2</t>
  </si>
  <si>
    <t>Shoulder Exercise</t>
  </si>
  <si>
    <t>Upper Back / Lats 1</t>
  </si>
  <si>
    <t>Weighted Chins (various grips)</t>
  </si>
  <si>
    <t>Lat Pulldown (various grips)</t>
  </si>
  <si>
    <t>Upper Back / Lats 2</t>
  </si>
  <si>
    <t>Single Arm DB Row</t>
  </si>
  <si>
    <t>Chest Supported DB Row</t>
  </si>
  <si>
    <t>Cable Face Pull</t>
  </si>
  <si>
    <t>Cable Row to Waist</t>
  </si>
  <si>
    <t>Seated DB Overhead Press</t>
  </si>
  <si>
    <t>Band Pull Aparts</t>
  </si>
  <si>
    <t>Inverted Row (TRX or Barbell in rack)</t>
  </si>
  <si>
    <t>Tall Kneeling DB Overhead Press</t>
  </si>
  <si>
    <t>Please select your preferred upper body assistance exercises:</t>
  </si>
  <si>
    <t>Please select your preferred lower body assistance exercises:</t>
  </si>
  <si>
    <t>Explosive Exercise</t>
  </si>
  <si>
    <t>Hypertrophy Exercise</t>
  </si>
  <si>
    <t>Single Leg Exercise</t>
  </si>
  <si>
    <t>Explosive</t>
  </si>
  <si>
    <t>Shoulders</t>
  </si>
  <si>
    <t>Hypertrophy</t>
  </si>
  <si>
    <t>Goblet Squat</t>
  </si>
  <si>
    <t>Goblet 1 &amp; 1/4 Squat</t>
  </si>
  <si>
    <t>Paused Goblet Squat</t>
  </si>
  <si>
    <t>RDL</t>
  </si>
  <si>
    <t>Barbell Hip Thrust</t>
  </si>
  <si>
    <t>Single-Leg</t>
  </si>
  <si>
    <t>Split Squat</t>
  </si>
  <si>
    <t>Lunge</t>
  </si>
  <si>
    <t>Reverse Lunge</t>
  </si>
  <si>
    <t>Step Up</t>
  </si>
  <si>
    <t>Single-Leg RDL</t>
  </si>
  <si>
    <t>Notes on exercise selection</t>
  </si>
  <si>
    <t>This programme is designed to be personalised to some degree through exercise choice on the assistance work.</t>
  </si>
  <si>
    <t>Week 1</t>
  </si>
  <si>
    <t>Day #1 - Upper Body A</t>
  </si>
  <si>
    <t>For the lower body hypertrophy work, you can pick either a squat based movement or a hip hinge based movement</t>
  </si>
  <si>
    <t>depending on where you feel you need more work (squat or deadlift).</t>
  </si>
  <si>
    <t>Optional Arm Exercise</t>
  </si>
  <si>
    <t>Warm Up</t>
  </si>
  <si>
    <t>Set 1</t>
  </si>
  <si>
    <t>Set 2</t>
  </si>
  <si>
    <t>Set 3</t>
  </si>
  <si>
    <t>Set 4</t>
  </si>
  <si>
    <t>Set 5</t>
  </si>
  <si>
    <t>Set 6</t>
  </si>
  <si>
    <t>x3</t>
  </si>
  <si>
    <t>x8</t>
  </si>
  <si>
    <t>x12</t>
  </si>
  <si>
    <t>Military Press</t>
  </si>
  <si>
    <t>x10</t>
  </si>
  <si>
    <t>Day #2 - Lower Body A</t>
  </si>
  <si>
    <t>Box Jumps x 5</t>
  </si>
  <si>
    <t>KB Swings x 8</t>
  </si>
  <si>
    <t>Jump Squats x 5</t>
  </si>
  <si>
    <t>Clean Pulls (Jump Shrugs) x 3</t>
  </si>
  <si>
    <t>Power Cleans x 3</t>
  </si>
  <si>
    <t>Day #3 - Upper Body B</t>
  </si>
  <si>
    <t>Back Extension</t>
  </si>
  <si>
    <t>Week 2</t>
  </si>
  <si>
    <t>x5</t>
  </si>
  <si>
    <t>Day #4 - Lower Body B</t>
  </si>
  <si>
    <t>Week 3</t>
  </si>
  <si>
    <t>x2</t>
  </si>
  <si>
    <t>Week 4</t>
  </si>
  <si>
    <t>Week 5</t>
  </si>
  <si>
    <t>xMR</t>
  </si>
  <si>
    <t>x1</t>
  </si>
  <si>
    <t>x6</t>
  </si>
  <si>
    <t>Week 6</t>
  </si>
  <si>
    <t>How you choose your exercises is up to you. You MUST know how to execute the movements you choose with excellent form.</t>
  </si>
  <si>
    <t>This is especially true with the more advanced explosive exercises such as clean pulls and power cleans.</t>
  </si>
  <si>
    <t>IF YOU DON'T KNOW HOW TO EXECUTE THE MOEMENTS CORRECTLY, STICK WITH THE SIMPLIER OPTIONS SUCH AS BOX JUMPS OR KB SWINGS.</t>
  </si>
  <si>
    <t>Other notes</t>
  </si>
  <si>
    <t>MR = Max reps</t>
  </si>
  <si>
    <t>Input your data into the boxes below and excel with calculate your weights for the main lifts for the entire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</si>
</sst>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dobe Fan Heiti Std B"/>
      <family val="2"/>
      <charset val="128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2" xfId="0" applyBorder="1"/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/>
    <xf numFmtId="0" fontId="0" fillId="2" borderId="1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/>
    <xf numFmtId="0" fontId="1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3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2" borderId="5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104775</xdr:rowOff>
    </xdr:from>
    <xdr:ext cx="184731" cy="264560"/>
    <xdr:sp macro="" textlink="">
      <xdr:nvSpPr>
        <xdr:cNvPr id="6" name="TextBox 5"/>
        <xdr:cNvSpPr txBox="1"/>
      </xdr:nvSpPr>
      <xdr:spPr>
        <a:xfrm>
          <a:off x="57150" y="10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RowColHeaders="0" tabSelected="1" showRuler="0" view="pageLayout" zoomScaleNormal="100" workbookViewId="0">
      <selection activeCell="F6" sqref="F6"/>
    </sheetView>
  </sheetViews>
  <sheetFormatPr defaultRowHeight="15" x14ac:dyDescent="0.25"/>
  <cols>
    <col min="1" max="4" width="9.140625" style="39"/>
    <col min="5" max="5" width="9.85546875" style="39" customWidth="1"/>
    <col min="6" max="6" width="33.42578125" style="39" customWidth="1"/>
    <col min="7" max="10" width="9.140625" style="39"/>
    <col min="11" max="11" width="9.140625" style="39" customWidth="1"/>
    <col min="12" max="12" width="3.42578125" style="39" hidden="1" customWidth="1"/>
    <col min="13" max="13" width="9.140625" style="39" customWidth="1"/>
    <col min="14" max="16384" width="9.140625" style="39"/>
  </cols>
  <sheetData>
    <row r="1" spans="1:12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L1" s="39" t="s">
        <v>9</v>
      </c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L2" s="39" t="s">
        <v>10</v>
      </c>
    </row>
    <row r="3" spans="1:12" x14ac:dyDescent="0.25">
      <c r="A3" s="57" t="s">
        <v>83</v>
      </c>
      <c r="B3" s="57"/>
      <c r="C3" s="57"/>
      <c r="D3" s="57"/>
      <c r="E3" s="57"/>
      <c r="F3" s="57"/>
      <c r="G3" s="57"/>
      <c r="H3" s="57"/>
      <c r="I3" s="57"/>
      <c r="J3" s="57"/>
      <c r="L3" s="39" t="s">
        <v>11</v>
      </c>
    </row>
    <row r="4" spans="1:12" x14ac:dyDescent="0.25">
      <c r="L4" s="39" t="s">
        <v>14</v>
      </c>
    </row>
    <row r="5" spans="1:12" x14ac:dyDescent="0.25">
      <c r="A5" s="54" t="s">
        <v>5</v>
      </c>
      <c r="B5" s="54"/>
      <c r="C5" s="54"/>
      <c r="D5" s="54"/>
      <c r="E5" s="54"/>
      <c r="L5" s="39" t="s">
        <v>13</v>
      </c>
    </row>
    <row r="6" spans="1:12" x14ac:dyDescent="0.25">
      <c r="A6" s="53" t="s">
        <v>2</v>
      </c>
      <c r="B6" s="53"/>
      <c r="C6" s="53"/>
      <c r="D6" s="53"/>
      <c r="E6" s="53"/>
      <c r="F6" s="26">
        <v>0</v>
      </c>
      <c r="G6" s="39" t="s">
        <v>4</v>
      </c>
    </row>
    <row r="7" spans="1:12" x14ac:dyDescent="0.25">
      <c r="A7" s="53" t="s">
        <v>1</v>
      </c>
      <c r="B7" s="53"/>
      <c r="C7" s="53"/>
      <c r="D7" s="53"/>
      <c r="E7" s="53"/>
      <c r="F7" s="26">
        <v>0</v>
      </c>
      <c r="G7" s="39" t="s">
        <v>4</v>
      </c>
      <c r="L7" s="39" t="s">
        <v>12</v>
      </c>
    </row>
    <row r="8" spans="1:12" x14ac:dyDescent="0.25">
      <c r="A8" s="53" t="s">
        <v>3</v>
      </c>
      <c r="B8" s="53"/>
      <c r="C8" s="53"/>
      <c r="D8" s="53"/>
      <c r="E8" s="53"/>
      <c r="F8" s="26">
        <v>0</v>
      </c>
      <c r="G8" s="39" t="s">
        <v>4</v>
      </c>
      <c r="L8" s="39" t="s">
        <v>19</v>
      </c>
    </row>
    <row r="9" spans="1:12" x14ac:dyDescent="0.25">
      <c r="L9" s="39" t="s">
        <v>16</v>
      </c>
    </row>
    <row r="10" spans="1:12" x14ac:dyDescent="0.25">
      <c r="A10" s="55" t="s">
        <v>21</v>
      </c>
      <c r="B10" s="55"/>
      <c r="C10" s="55"/>
      <c r="D10" s="55"/>
      <c r="E10" s="55"/>
      <c r="F10" s="55"/>
      <c r="L10" s="39" t="s">
        <v>15</v>
      </c>
    </row>
    <row r="11" spans="1:12" x14ac:dyDescent="0.25">
      <c r="A11" s="53" t="s">
        <v>6</v>
      </c>
      <c r="B11" s="53"/>
      <c r="C11" s="53"/>
      <c r="D11" s="53"/>
      <c r="E11" s="53"/>
      <c r="F11" s="27" t="s">
        <v>10</v>
      </c>
      <c r="L11" s="39" t="s">
        <v>18</v>
      </c>
    </row>
    <row r="12" spans="1:12" x14ac:dyDescent="0.25">
      <c r="A12" s="53" t="s">
        <v>8</v>
      </c>
      <c r="B12" s="53"/>
      <c r="C12" s="53"/>
      <c r="D12" s="53"/>
      <c r="E12" s="53"/>
      <c r="F12" s="27" t="s">
        <v>20</v>
      </c>
    </row>
    <row r="13" spans="1:12" x14ac:dyDescent="0.25">
      <c r="A13" s="53" t="s">
        <v>7</v>
      </c>
      <c r="B13" s="53"/>
      <c r="C13" s="53"/>
      <c r="D13" s="53"/>
      <c r="E13" s="53"/>
      <c r="F13" s="27" t="s">
        <v>15</v>
      </c>
      <c r="L13" s="39" t="s">
        <v>27</v>
      </c>
    </row>
    <row r="14" spans="1:12" x14ac:dyDescent="0.25">
      <c r="L14" s="39" t="s">
        <v>57</v>
      </c>
    </row>
    <row r="15" spans="1:12" x14ac:dyDescent="0.25">
      <c r="A15" s="55" t="s">
        <v>22</v>
      </c>
      <c r="B15" s="55"/>
      <c r="C15" s="55"/>
      <c r="D15" s="55"/>
      <c r="E15" s="55"/>
      <c r="F15" s="55"/>
      <c r="L15" s="39" t="s">
        <v>20</v>
      </c>
    </row>
    <row r="16" spans="1:12" x14ac:dyDescent="0.25">
      <c r="A16" s="53" t="s">
        <v>23</v>
      </c>
      <c r="B16" s="53"/>
      <c r="C16" s="53"/>
      <c r="D16" s="53"/>
      <c r="E16" s="53"/>
      <c r="F16" s="27" t="s">
        <v>64</v>
      </c>
      <c r="L16" s="39" t="s">
        <v>17</v>
      </c>
    </row>
    <row r="17" spans="1:12" x14ac:dyDescent="0.25">
      <c r="A17" s="53" t="s">
        <v>24</v>
      </c>
      <c r="B17" s="53"/>
      <c r="C17" s="53"/>
      <c r="D17" s="53"/>
      <c r="E17" s="53"/>
      <c r="F17" s="27" t="s">
        <v>30</v>
      </c>
    </row>
    <row r="18" spans="1:12" x14ac:dyDescent="0.25">
      <c r="A18" s="53" t="s">
        <v>25</v>
      </c>
      <c r="B18" s="53"/>
      <c r="C18" s="53"/>
      <c r="D18" s="53"/>
      <c r="E18" s="53"/>
      <c r="F18" s="28" t="s">
        <v>38</v>
      </c>
      <c r="L18" s="39" t="s">
        <v>26</v>
      </c>
    </row>
    <row r="19" spans="1:12" x14ac:dyDescent="0.25">
      <c r="L19" s="39" t="s">
        <v>60</v>
      </c>
    </row>
    <row r="20" spans="1:12" x14ac:dyDescent="0.25">
      <c r="L20" s="39" t="s">
        <v>62</v>
      </c>
    </row>
    <row r="21" spans="1:12" x14ac:dyDescent="0.25">
      <c r="A21" s="40" t="s">
        <v>40</v>
      </c>
      <c r="L21" s="39" t="s">
        <v>61</v>
      </c>
    </row>
    <row r="22" spans="1:12" x14ac:dyDescent="0.25">
      <c r="A22" s="53" t="s">
        <v>41</v>
      </c>
      <c r="B22" s="53"/>
      <c r="C22" s="53"/>
      <c r="D22" s="53"/>
      <c r="E22" s="53"/>
      <c r="F22" s="53"/>
      <c r="G22" s="53"/>
      <c r="H22" s="53"/>
      <c r="I22" s="53"/>
      <c r="J22" s="53"/>
      <c r="K22" s="41"/>
      <c r="L22" s="39" t="s">
        <v>63</v>
      </c>
    </row>
    <row r="23" spans="1:12" x14ac:dyDescent="0.25">
      <c r="A23" s="54" t="s">
        <v>78</v>
      </c>
      <c r="B23" s="54"/>
      <c r="C23" s="54"/>
      <c r="D23" s="54"/>
      <c r="E23" s="54"/>
      <c r="F23" s="54"/>
      <c r="G23" s="54"/>
      <c r="H23" s="54"/>
      <c r="I23" s="54"/>
      <c r="J23" s="54"/>
      <c r="K23" s="41"/>
      <c r="L23" s="39" t="s">
        <v>64</v>
      </c>
    </row>
    <row r="24" spans="1:12" x14ac:dyDescent="0.25">
      <c r="A24" s="53" t="s">
        <v>79</v>
      </c>
      <c r="B24" s="53"/>
      <c r="C24" s="53"/>
      <c r="D24" s="53"/>
      <c r="E24" s="53"/>
      <c r="F24" s="53"/>
      <c r="G24" s="53"/>
      <c r="H24" s="53"/>
      <c r="I24" s="53"/>
      <c r="J24" s="53"/>
      <c r="K24" s="41"/>
    </row>
    <row r="25" spans="1:12" x14ac:dyDescent="0.25">
      <c r="A25" s="54" t="s">
        <v>80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9" t="s">
        <v>28</v>
      </c>
    </row>
    <row r="26" spans="1:12" x14ac:dyDescent="0.25">
      <c r="A26" s="53" t="s">
        <v>44</v>
      </c>
      <c r="B26" s="53"/>
      <c r="C26" s="53"/>
      <c r="D26" s="53"/>
      <c r="E26" s="53"/>
      <c r="F26" s="53"/>
      <c r="G26" s="53"/>
      <c r="H26" s="53"/>
      <c r="I26" s="53"/>
      <c r="J26" s="53"/>
      <c r="K26" s="41"/>
      <c r="L26" s="39" t="s">
        <v>29</v>
      </c>
    </row>
    <row r="27" spans="1:12" x14ac:dyDescent="0.25">
      <c r="A27" s="53" t="s">
        <v>45</v>
      </c>
      <c r="B27" s="53"/>
      <c r="C27" s="53"/>
      <c r="D27" s="53"/>
      <c r="E27" s="53"/>
      <c r="F27" s="53"/>
      <c r="G27" s="53"/>
      <c r="H27" s="53"/>
      <c r="I27" s="53"/>
      <c r="J27" s="53"/>
      <c r="K27" s="41"/>
      <c r="L27" s="39" t="s">
        <v>30</v>
      </c>
    </row>
    <row r="28" spans="1:12" x14ac:dyDescent="0.25">
      <c r="L28" s="39" t="s">
        <v>31</v>
      </c>
    </row>
    <row r="29" spans="1:12" x14ac:dyDescent="0.25">
      <c r="A29" s="40" t="s">
        <v>81</v>
      </c>
      <c r="L29" s="39" t="s">
        <v>66</v>
      </c>
    </row>
    <row r="30" spans="1:12" x14ac:dyDescent="0.25">
      <c r="A30" s="39" t="s">
        <v>82</v>
      </c>
      <c r="L30" s="39" t="s">
        <v>33</v>
      </c>
    </row>
    <row r="32" spans="1:12" x14ac:dyDescent="0.25">
      <c r="L32" s="39" t="s">
        <v>34</v>
      </c>
    </row>
    <row r="33" spans="12:12" x14ac:dyDescent="0.25">
      <c r="L33" s="39" t="s">
        <v>35</v>
      </c>
    </row>
    <row r="34" spans="12:12" x14ac:dyDescent="0.25">
      <c r="L34" s="39" t="s">
        <v>36</v>
      </c>
    </row>
    <row r="35" spans="12:12" x14ac:dyDescent="0.25">
      <c r="L35" s="39" t="s">
        <v>37</v>
      </c>
    </row>
    <row r="36" spans="12:12" x14ac:dyDescent="0.25">
      <c r="L36" s="39" t="s">
        <v>38</v>
      </c>
    </row>
    <row r="37" spans="12:12" x14ac:dyDescent="0.25">
      <c r="L37" s="39" t="s">
        <v>39</v>
      </c>
    </row>
  </sheetData>
  <sheetProtection algorithmName="SHA-512" hashValue="4ixNlnu/TOfYubusWxJMWgWi3r1RT/wMUaV3nTFCD8DRP4NkuhyowZmr+NZ+M7jtF44K2s2KtD0ChmIGr+WVXA==" saltValue="Qb5UUuGBGSCv5f3Awxb9oQ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F11" sqref="F11"/>
    </customSheetView>
    <customSheetView guid="{A0B9F7B4-8948-49B4-94A4-B2F3AC698776}" scale="60" showPageBreaks="1" showGridLines="0" hiddenColumns="1" view="pageBreakPreview">
      <selection activeCell="G11" sqref="G11"/>
      <pageMargins left="0.7" right="0.7" top="0.75" bottom="0.75" header="0.3" footer="0.3"/>
      <pageSetup paperSize="9" orientation="landscape" horizontalDpi="4294967293" r:id="rId1"/>
      <headerFooter>
        <oddHeader>&amp;C
&amp;G</oddHeader>
      </headerFooter>
    </customSheetView>
  </customSheetViews>
  <mergeCells count="20">
    <mergeCell ref="A15:F15"/>
    <mergeCell ref="A16:E16"/>
    <mergeCell ref="A17:E17"/>
    <mergeCell ref="A18:E18"/>
    <mergeCell ref="A11:E11"/>
    <mergeCell ref="A12:E12"/>
    <mergeCell ref="A13:E13"/>
    <mergeCell ref="A10:F10"/>
    <mergeCell ref="A1:I2"/>
    <mergeCell ref="A5:E5"/>
    <mergeCell ref="A6:E6"/>
    <mergeCell ref="A7:E7"/>
    <mergeCell ref="A8:E8"/>
    <mergeCell ref="A3:J3"/>
    <mergeCell ref="A27:J27"/>
    <mergeCell ref="A26:J26"/>
    <mergeCell ref="A23:J23"/>
    <mergeCell ref="A22:J22"/>
    <mergeCell ref="A24:J24"/>
    <mergeCell ref="A25:K25"/>
  </mergeCells>
  <dataValidations count="6">
    <dataValidation type="list" allowBlank="1" showInputMessage="1" showErrorMessage="1" sqref="F11">
      <formula1>UpperBack1</formula1>
    </dataValidation>
    <dataValidation type="list" allowBlank="1" showInputMessage="1" showErrorMessage="1" sqref="F13">
      <formula1>Upperback2</formula1>
    </dataValidation>
    <dataValidation type="list" allowBlank="1" showInputMessage="1" showErrorMessage="1" sqref="F12">
      <formula1>Shoulder</formula1>
    </dataValidation>
    <dataValidation type="list" allowBlank="1" showInputMessage="1" showErrorMessage="1" sqref="F16">
      <formula1>Explosive</formula1>
    </dataValidation>
    <dataValidation type="list" allowBlank="1" showInputMessage="1" showErrorMessage="1" sqref="F17">
      <formula1>Hypertrophy</formula1>
    </dataValidation>
    <dataValidation type="list" allowBlank="1" showInputMessage="1" showErrorMessage="1" sqref="F18">
      <formula1>SingleLeg</formula1>
    </dataValidation>
  </dataValidations>
  <pageMargins left="0.7" right="0.7" top="0.75" bottom="0.75" header="0.3" footer="0.3"/>
  <pageSetup paperSize="9" orientation="landscape" horizontalDpi="4294967293" r:id="rId2"/>
  <headerFooter>
    <oddHeader>&amp;C
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RowColHeaders="0" showRuler="0" view="pageLayout" zoomScaleNormal="100" workbookViewId="0">
      <selection activeCell="I32" sqref="I32"/>
    </sheetView>
  </sheetViews>
  <sheetFormatPr defaultRowHeight="15" x14ac:dyDescent="0.25"/>
  <cols>
    <col min="1" max="2" width="9.140625" style="39"/>
    <col min="3" max="3" width="14.5703125" style="39" customWidth="1"/>
    <col min="4" max="4" width="9.140625" style="39"/>
    <col min="5" max="5" width="5" style="39" customWidth="1"/>
    <col min="6" max="6" width="5" style="41" customWidth="1"/>
    <col min="7" max="7" width="5" style="39" customWidth="1"/>
    <col min="8" max="8" width="5" style="41" customWidth="1"/>
    <col min="9" max="9" width="5" style="39" customWidth="1"/>
    <col min="10" max="10" width="5" style="41" customWidth="1"/>
    <col min="11" max="11" width="5" style="39" customWidth="1"/>
    <col min="12" max="12" width="5" style="41" customWidth="1"/>
    <col min="13" max="13" width="5" style="39" customWidth="1"/>
    <col min="14" max="14" width="5" style="41" customWidth="1"/>
    <col min="15" max="15" width="5" style="39" customWidth="1"/>
    <col min="16" max="16" width="5" style="41" customWidth="1"/>
    <col min="17" max="16384" width="9.140625" style="39"/>
  </cols>
  <sheetData>
    <row r="1" spans="1:16" x14ac:dyDescent="0.2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4" spans="1:16" ht="15.75" thickBot="1" x14ac:dyDescent="0.3">
      <c r="A4" s="53" t="s">
        <v>43</v>
      </c>
      <c r="B4" s="53"/>
      <c r="C4" s="53"/>
    </row>
    <row r="5" spans="1:16" ht="15.75" thickTop="1" x14ac:dyDescent="0.25">
      <c r="E5" s="68" t="s">
        <v>48</v>
      </c>
      <c r="F5" s="69"/>
      <c r="G5" s="68" t="s">
        <v>49</v>
      </c>
      <c r="H5" s="69"/>
      <c r="I5" s="66" t="s">
        <v>50</v>
      </c>
      <c r="J5" s="67"/>
      <c r="K5" s="68" t="s">
        <v>51</v>
      </c>
      <c r="L5" s="69"/>
      <c r="M5" s="66" t="s">
        <v>52</v>
      </c>
      <c r="N5" s="67"/>
      <c r="O5" s="64" t="s">
        <v>53</v>
      </c>
      <c r="P5" s="65"/>
    </row>
    <row r="6" spans="1:16" x14ac:dyDescent="0.25">
      <c r="A6" s="58" t="s">
        <v>1</v>
      </c>
      <c r="B6" s="59"/>
      <c r="C6" s="60"/>
      <c r="D6" s="34" t="s">
        <v>47</v>
      </c>
      <c r="E6" s="35">
        <f>CEILING('Data Entry'!F7*0.6, 2.5)</f>
        <v>0</v>
      </c>
      <c r="F6" s="36" t="s">
        <v>55</v>
      </c>
      <c r="G6" s="35">
        <f>CEILING('Data Entry'!F7*0.6, 2.5)</f>
        <v>0</v>
      </c>
      <c r="H6" s="36" t="s">
        <v>55</v>
      </c>
      <c r="I6" s="37">
        <f>CEILING('Data Entry'!F7*0.6, 2.5)</f>
        <v>0</v>
      </c>
      <c r="J6" s="38" t="s">
        <v>55</v>
      </c>
      <c r="K6" s="35">
        <f>CEILING('Data Entry'!F7*0.6, 2.5)</f>
        <v>0</v>
      </c>
      <c r="L6" s="36" t="s">
        <v>55</v>
      </c>
      <c r="M6" s="37">
        <f>CEILING('Data Entry'!F7*0.6, 2.5)</f>
        <v>0</v>
      </c>
      <c r="N6" s="38" t="s">
        <v>55</v>
      </c>
      <c r="O6" s="35">
        <f>CEILING('Data Entry'!F7*0.75, 2.5)</f>
        <v>0</v>
      </c>
      <c r="P6" s="36" t="s">
        <v>54</v>
      </c>
    </row>
    <row r="7" spans="1:16" x14ac:dyDescent="0.25">
      <c r="A7" s="61" t="str">
        <f>+'Data Entry'!F11</f>
        <v>Weighted Chins (various grips)</v>
      </c>
      <c r="B7" s="62"/>
      <c r="C7" s="63"/>
      <c r="D7" s="34" t="s">
        <v>47</v>
      </c>
      <c r="E7" s="30"/>
      <c r="F7" s="36" t="s">
        <v>56</v>
      </c>
      <c r="G7" s="30"/>
      <c r="H7" s="36" t="s">
        <v>56</v>
      </c>
      <c r="I7" s="32"/>
      <c r="J7" s="38" t="s">
        <v>56</v>
      </c>
      <c r="K7" s="30"/>
      <c r="L7" s="36" t="s">
        <v>56</v>
      </c>
      <c r="M7" s="32"/>
      <c r="N7" s="42" t="s">
        <v>56</v>
      </c>
      <c r="O7" s="43"/>
      <c r="P7" s="44"/>
    </row>
    <row r="8" spans="1:16" x14ac:dyDescent="0.25">
      <c r="A8" s="61" t="str">
        <f>+'Data Entry'!F12</f>
        <v>Tall Kneeling DB Overhead Press</v>
      </c>
      <c r="B8" s="62"/>
      <c r="C8" s="63"/>
      <c r="D8" s="34" t="s">
        <v>47</v>
      </c>
      <c r="E8" s="30"/>
      <c r="F8" s="36" t="s">
        <v>58</v>
      </c>
      <c r="G8" s="30"/>
      <c r="H8" s="36" t="s">
        <v>58</v>
      </c>
      <c r="I8" s="32"/>
      <c r="J8" s="38" t="s">
        <v>58</v>
      </c>
      <c r="K8" s="30"/>
      <c r="L8" s="36" t="s">
        <v>58</v>
      </c>
      <c r="M8" s="45"/>
      <c r="N8" s="46"/>
      <c r="O8" s="43"/>
      <c r="P8" s="44"/>
    </row>
    <row r="9" spans="1:16" x14ac:dyDescent="0.25">
      <c r="A9" s="61" t="str">
        <f>+'Data Entry'!F13</f>
        <v>Cable Face Pull</v>
      </c>
      <c r="B9" s="62"/>
      <c r="C9" s="63"/>
      <c r="D9" s="34" t="s">
        <v>47</v>
      </c>
      <c r="E9" s="30"/>
      <c r="F9" s="36" t="s">
        <v>56</v>
      </c>
      <c r="G9" s="30"/>
      <c r="H9" s="36" t="s">
        <v>56</v>
      </c>
      <c r="I9" s="32"/>
      <c r="J9" s="38" t="s">
        <v>56</v>
      </c>
      <c r="K9" s="30"/>
      <c r="L9" s="36" t="s">
        <v>56</v>
      </c>
      <c r="M9" s="45"/>
      <c r="N9" s="46"/>
      <c r="O9" s="43"/>
      <c r="P9" s="44"/>
    </row>
    <row r="10" spans="1:16" x14ac:dyDescent="0.25">
      <c r="A10" s="47" t="s">
        <v>46</v>
      </c>
      <c r="B10" s="48"/>
      <c r="C10" s="49"/>
      <c r="D10" s="34" t="s">
        <v>47</v>
      </c>
      <c r="E10" s="30"/>
      <c r="F10" s="36" t="s">
        <v>58</v>
      </c>
      <c r="G10" s="30"/>
      <c r="H10" s="36" t="s">
        <v>58</v>
      </c>
      <c r="I10" s="32"/>
      <c r="J10" s="38" t="s">
        <v>58</v>
      </c>
      <c r="K10" s="30"/>
      <c r="L10" s="36" t="s">
        <v>58</v>
      </c>
      <c r="M10" s="45"/>
      <c r="N10" s="46"/>
      <c r="O10" s="43"/>
      <c r="P10" s="44"/>
    </row>
    <row r="13" spans="1:16" ht="15.75" thickBot="1" x14ac:dyDescent="0.3">
      <c r="A13" s="53" t="s">
        <v>59</v>
      </c>
      <c r="B13" s="53"/>
      <c r="C13" s="53"/>
    </row>
    <row r="14" spans="1:16" ht="15.75" thickTop="1" x14ac:dyDescent="0.25">
      <c r="E14" s="68" t="s">
        <v>48</v>
      </c>
      <c r="F14" s="69"/>
      <c r="G14" s="68" t="s">
        <v>49</v>
      </c>
      <c r="H14" s="69"/>
      <c r="I14" s="66" t="s">
        <v>50</v>
      </c>
      <c r="J14" s="67"/>
      <c r="K14" s="68" t="s">
        <v>51</v>
      </c>
      <c r="L14" s="69"/>
      <c r="M14" s="66" t="s">
        <v>52</v>
      </c>
      <c r="N14" s="67"/>
      <c r="O14" s="68" t="s">
        <v>53</v>
      </c>
      <c r="P14" s="69"/>
    </row>
    <row r="15" spans="1:16" x14ac:dyDescent="0.25">
      <c r="A15" s="61" t="str">
        <f>+'Data Entry'!F16</f>
        <v>Power Cleans x 3</v>
      </c>
      <c r="B15" s="62"/>
      <c r="C15" s="63"/>
      <c r="D15" s="34" t="s">
        <v>47</v>
      </c>
      <c r="E15" s="30"/>
      <c r="F15" s="31"/>
      <c r="G15" s="30"/>
      <c r="H15" s="31"/>
      <c r="I15" s="32"/>
      <c r="J15" s="33"/>
      <c r="K15" s="50">
        <f>CEILING('Data Entry'!F15*0.6, 2.5)</f>
        <v>0</v>
      </c>
      <c r="L15" s="44" t="s">
        <v>55</v>
      </c>
      <c r="M15" s="45">
        <f>CEILING('Data Entry'!F15*0.6, 2.5)</f>
        <v>0</v>
      </c>
      <c r="N15" s="51" t="s">
        <v>55</v>
      </c>
      <c r="O15" s="50">
        <f>CEILING('Data Entry'!F15*0.75, 2.5)</f>
        <v>0</v>
      </c>
      <c r="P15" s="44" t="s">
        <v>54</v>
      </c>
    </row>
    <row r="16" spans="1:16" x14ac:dyDescent="0.25">
      <c r="A16" s="58" t="s">
        <v>2</v>
      </c>
      <c r="B16" s="59"/>
      <c r="C16" s="60"/>
      <c r="D16" s="34" t="s">
        <v>47</v>
      </c>
      <c r="E16" s="35">
        <f>CEILING('Data Entry'!F6*0.6, 2.5)</f>
        <v>0</v>
      </c>
      <c r="F16" s="36" t="s">
        <v>55</v>
      </c>
      <c r="G16" s="35">
        <f>CEILING('Data Entry'!F6*0.6, 2.5)</f>
        <v>0</v>
      </c>
      <c r="H16" s="36" t="s">
        <v>55</v>
      </c>
      <c r="I16" s="37">
        <f>CEILING('Data Entry'!F6*0.6, 2.5)</f>
        <v>0</v>
      </c>
      <c r="J16" s="38" t="s">
        <v>55</v>
      </c>
      <c r="K16" s="35">
        <f>CEILING('Data Entry'!F6*0.6, 2.5)</f>
        <v>0</v>
      </c>
      <c r="L16" s="36" t="s">
        <v>55</v>
      </c>
      <c r="M16" s="37">
        <f>CEILING('Data Entry'!F6*0.6, 2.5)</f>
        <v>0</v>
      </c>
      <c r="N16" s="38" t="s">
        <v>55</v>
      </c>
      <c r="O16" s="35">
        <f>CEILING('Data Entry'!F6*0.75, 2.5)</f>
        <v>0</v>
      </c>
      <c r="P16" s="36" t="s">
        <v>54</v>
      </c>
    </row>
    <row r="17" spans="1:16" x14ac:dyDescent="0.25">
      <c r="A17" s="58" t="s">
        <v>3</v>
      </c>
      <c r="B17" s="59"/>
      <c r="C17" s="60"/>
      <c r="D17" s="34" t="s">
        <v>47</v>
      </c>
      <c r="E17" s="35">
        <f>CEILING('Data Entry'!F8*0.75,2.5)</f>
        <v>0</v>
      </c>
      <c r="F17" s="36" t="s">
        <v>68</v>
      </c>
      <c r="G17" s="35">
        <f>CEILING('Data Entry'!F8*0.75, 2.5)</f>
        <v>0</v>
      </c>
      <c r="H17" s="36" t="s">
        <v>68</v>
      </c>
      <c r="I17" s="37">
        <f>CEILING('Data Entry'!F8*0.75, 2.5)</f>
        <v>0</v>
      </c>
      <c r="J17" s="38" t="s">
        <v>68</v>
      </c>
      <c r="K17" s="43"/>
      <c r="L17" s="46"/>
      <c r="M17" s="45"/>
      <c r="N17" s="46"/>
      <c r="O17" s="43"/>
      <c r="P17" s="44"/>
    </row>
    <row r="18" spans="1:16" x14ac:dyDescent="0.25">
      <c r="A18" s="61" t="str">
        <f>+'Data Entry'!F18</f>
        <v>Step Up</v>
      </c>
      <c r="B18" s="62"/>
      <c r="C18" s="63"/>
      <c r="D18" s="34" t="s">
        <v>47</v>
      </c>
      <c r="E18" s="30"/>
      <c r="F18" s="36" t="s">
        <v>56</v>
      </c>
      <c r="G18" s="30"/>
      <c r="H18" s="36" t="s">
        <v>56</v>
      </c>
      <c r="I18" s="32"/>
      <c r="J18" s="38" t="s">
        <v>56</v>
      </c>
      <c r="K18" s="43"/>
      <c r="L18" s="46"/>
      <c r="M18" s="45"/>
      <c r="N18" s="46"/>
      <c r="O18" s="43"/>
      <c r="P18" s="44"/>
    </row>
    <row r="21" spans="1:16" ht="15.75" thickBot="1" x14ac:dyDescent="0.3">
      <c r="A21" s="53" t="s">
        <v>65</v>
      </c>
      <c r="B21" s="53"/>
      <c r="C21" s="53"/>
    </row>
    <row r="22" spans="1:16" ht="15.75" thickTop="1" x14ac:dyDescent="0.25">
      <c r="E22" s="68" t="s">
        <v>48</v>
      </c>
      <c r="F22" s="69"/>
      <c r="G22" s="68" t="s">
        <v>49</v>
      </c>
      <c r="H22" s="69"/>
      <c r="I22" s="66" t="s">
        <v>50</v>
      </c>
      <c r="J22" s="67"/>
      <c r="K22" s="68" t="s">
        <v>51</v>
      </c>
      <c r="L22" s="69"/>
      <c r="M22" s="64" t="s">
        <v>52</v>
      </c>
      <c r="N22" s="65"/>
      <c r="P22" s="39"/>
    </row>
    <row r="23" spans="1:16" x14ac:dyDescent="0.25">
      <c r="A23" s="58" t="s">
        <v>1</v>
      </c>
      <c r="B23" s="59"/>
      <c r="C23" s="60"/>
      <c r="D23" s="34" t="s">
        <v>47</v>
      </c>
      <c r="E23" s="35">
        <f>CEILING('Data Entry'!F7*0.65, 2.5)</f>
        <v>0</v>
      </c>
      <c r="F23" s="36" t="s">
        <v>55</v>
      </c>
      <c r="G23" s="35">
        <f>CEILING('Data Entry'!F7*0.65, 2.5)</f>
        <v>0</v>
      </c>
      <c r="H23" s="36" t="s">
        <v>55</v>
      </c>
      <c r="I23" s="37">
        <f>CEILING('Data Entry'!F7*0.65, 2.5)</f>
        <v>0</v>
      </c>
      <c r="J23" s="38" t="s">
        <v>55</v>
      </c>
      <c r="K23" s="35">
        <f>CEILING('Data Entry'!F7*0.65, 2.5)</f>
        <v>0</v>
      </c>
      <c r="L23" s="36" t="s">
        <v>55</v>
      </c>
      <c r="M23" s="35">
        <f>CEILING('Data Entry'!F7*0.8, 2.5)</f>
        <v>0</v>
      </c>
      <c r="N23" s="36" t="s">
        <v>54</v>
      </c>
      <c r="P23" s="39"/>
    </row>
    <row r="24" spans="1:16" x14ac:dyDescent="0.25">
      <c r="A24" s="61" t="str">
        <f>+'Data Entry'!F11</f>
        <v>Weighted Chins (various grips)</v>
      </c>
      <c r="B24" s="62"/>
      <c r="C24" s="63"/>
      <c r="D24" s="34" t="s">
        <v>47</v>
      </c>
      <c r="E24" s="30"/>
      <c r="F24" s="36" t="s">
        <v>56</v>
      </c>
      <c r="G24" s="30"/>
      <c r="H24" s="36" t="s">
        <v>56</v>
      </c>
      <c r="I24" s="32"/>
      <c r="J24" s="38" t="s">
        <v>56</v>
      </c>
      <c r="K24" s="30"/>
      <c r="L24" s="36" t="s">
        <v>56</v>
      </c>
      <c r="M24" s="52"/>
      <c r="N24" s="44"/>
      <c r="P24" s="39"/>
    </row>
    <row r="25" spans="1:16" x14ac:dyDescent="0.25">
      <c r="A25" s="61" t="str">
        <f>+'Data Entry'!F12</f>
        <v>Tall Kneeling DB Overhead Press</v>
      </c>
      <c r="B25" s="62"/>
      <c r="C25" s="63"/>
      <c r="D25" s="34" t="s">
        <v>47</v>
      </c>
      <c r="E25" s="30"/>
      <c r="F25" s="36" t="s">
        <v>58</v>
      </c>
      <c r="G25" s="30"/>
      <c r="H25" s="36" t="s">
        <v>58</v>
      </c>
      <c r="I25" s="32"/>
      <c r="J25" s="38" t="s">
        <v>58</v>
      </c>
      <c r="K25" s="30"/>
      <c r="L25" s="36" t="s">
        <v>58</v>
      </c>
      <c r="M25" s="52"/>
      <c r="N25" s="44"/>
      <c r="P25" s="39"/>
    </row>
    <row r="26" spans="1:16" x14ac:dyDescent="0.25">
      <c r="A26" s="61" t="str">
        <f>+'Data Entry'!F13</f>
        <v>Cable Face Pull</v>
      </c>
      <c r="B26" s="62"/>
      <c r="C26" s="63"/>
      <c r="D26" s="34" t="s">
        <v>47</v>
      </c>
      <c r="E26" s="30"/>
      <c r="F26" s="36" t="s">
        <v>56</v>
      </c>
      <c r="G26" s="30"/>
      <c r="H26" s="36" t="s">
        <v>56</v>
      </c>
      <c r="I26" s="32"/>
      <c r="J26" s="38" t="s">
        <v>56</v>
      </c>
      <c r="K26" s="30"/>
      <c r="L26" s="36" t="s">
        <v>56</v>
      </c>
      <c r="M26" s="52"/>
      <c r="N26" s="44"/>
      <c r="P26" s="39"/>
    </row>
    <row r="27" spans="1:16" x14ac:dyDescent="0.25">
      <c r="A27" s="47" t="s">
        <v>46</v>
      </c>
      <c r="B27" s="48"/>
      <c r="C27" s="49"/>
      <c r="D27" s="34" t="s">
        <v>47</v>
      </c>
      <c r="E27" s="30"/>
      <c r="F27" s="36" t="s">
        <v>58</v>
      </c>
      <c r="G27" s="30"/>
      <c r="H27" s="36" t="s">
        <v>58</v>
      </c>
      <c r="I27" s="32"/>
      <c r="J27" s="38" t="s">
        <v>58</v>
      </c>
      <c r="K27" s="30"/>
      <c r="L27" s="36" t="s">
        <v>58</v>
      </c>
      <c r="M27" s="52"/>
      <c r="N27" s="44"/>
      <c r="P27" s="39"/>
    </row>
    <row r="30" spans="1:16" ht="15.75" thickBot="1" x14ac:dyDescent="0.3">
      <c r="A30" s="53" t="s">
        <v>69</v>
      </c>
      <c r="B30" s="53"/>
      <c r="C30" s="53"/>
    </row>
    <row r="31" spans="1:16" ht="15.75" thickTop="1" x14ac:dyDescent="0.25">
      <c r="E31" s="68" t="s">
        <v>48</v>
      </c>
      <c r="F31" s="69"/>
      <c r="G31" s="68" t="s">
        <v>49</v>
      </c>
      <c r="H31" s="69"/>
      <c r="I31" s="66" t="s">
        <v>50</v>
      </c>
      <c r="J31" s="67"/>
      <c r="K31" s="68" t="s">
        <v>51</v>
      </c>
      <c r="L31" s="69"/>
      <c r="M31" s="68" t="s">
        <v>52</v>
      </c>
      <c r="N31" s="69"/>
      <c r="P31" s="39"/>
    </row>
    <row r="32" spans="1:16" x14ac:dyDescent="0.25">
      <c r="A32" s="61" t="str">
        <f>+'Data Entry'!F16</f>
        <v>Power Cleans x 3</v>
      </c>
      <c r="B32" s="62"/>
      <c r="C32" s="63"/>
      <c r="D32" s="34" t="s">
        <v>47</v>
      </c>
      <c r="E32" s="30"/>
      <c r="F32" s="31"/>
      <c r="G32" s="30"/>
      <c r="H32" s="31"/>
      <c r="I32" s="32"/>
      <c r="J32" s="33"/>
      <c r="K32" s="50">
        <f>CEILING('Data Entry'!F32*0.6, 2.5)</f>
        <v>0</v>
      </c>
      <c r="L32" s="44" t="s">
        <v>55</v>
      </c>
      <c r="M32" s="50">
        <f>CEILING('Data Entry'!F32*0.75, 2.5)</f>
        <v>0</v>
      </c>
      <c r="N32" s="44" t="s">
        <v>54</v>
      </c>
      <c r="P32" s="39"/>
    </row>
    <row r="33" spans="1:16" x14ac:dyDescent="0.25">
      <c r="A33" s="58" t="s">
        <v>2</v>
      </c>
      <c r="B33" s="59"/>
      <c r="C33" s="60"/>
      <c r="D33" s="34" t="s">
        <v>47</v>
      </c>
      <c r="E33" s="35">
        <f>CEILING('Data Entry'!F6*0.65, 2.5)</f>
        <v>0</v>
      </c>
      <c r="F33" s="36" t="s">
        <v>55</v>
      </c>
      <c r="G33" s="35">
        <f>CEILING('Data Entry'!F6*0.65, 2.5)</f>
        <v>0</v>
      </c>
      <c r="H33" s="36" t="s">
        <v>55</v>
      </c>
      <c r="I33" s="37">
        <f>CEILING('Data Entry'!F6*0.65, 2.5)</f>
        <v>0</v>
      </c>
      <c r="J33" s="38" t="s">
        <v>55</v>
      </c>
      <c r="K33" s="35">
        <f>CEILING('Data Entry'!F6*0.65, 2.5)</f>
        <v>0</v>
      </c>
      <c r="L33" s="36" t="s">
        <v>55</v>
      </c>
      <c r="M33" s="35">
        <f>CEILING('Data Entry'!F6*0.8, 2.5)</f>
        <v>0</v>
      </c>
      <c r="N33" s="36" t="s">
        <v>54</v>
      </c>
      <c r="P33" s="39"/>
    </row>
    <row r="34" spans="1:16" x14ac:dyDescent="0.25">
      <c r="A34" s="61" t="s">
        <v>32</v>
      </c>
      <c r="B34" s="62"/>
      <c r="C34" s="63"/>
      <c r="D34" s="34" t="s">
        <v>47</v>
      </c>
      <c r="E34" s="35">
        <f>CEILING('Data Entry'!F25*0.65, 2.5)</f>
        <v>0</v>
      </c>
      <c r="F34" s="36" t="s">
        <v>55</v>
      </c>
      <c r="G34" s="35">
        <f>CEILING('Data Entry'!F25*0.65, 2.5)</f>
        <v>0</v>
      </c>
      <c r="H34" s="36" t="s">
        <v>55</v>
      </c>
      <c r="I34" s="37">
        <f>CEILING('Data Entry'!F25*0.65, 2.5)</f>
        <v>0</v>
      </c>
      <c r="J34" s="38" t="s">
        <v>55</v>
      </c>
      <c r="K34" s="43"/>
      <c r="L34" s="46"/>
      <c r="M34" s="43"/>
      <c r="N34" s="44"/>
      <c r="P34" s="39"/>
    </row>
    <row r="35" spans="1:16" x14ac:dyDescent="0.25">
      <c r="A35" s="61" t="str">
        <f>+'Data Entry'!F17</f>
        <v>Goblet 1 &amp; 1/4 Squat</v>
      </c>
      <c r="B35" s="62"/>
      <c r="C35" s="63"/>
      <c r="D35" s="34" t="s">
        <v>47</v>
      </c>
      <c r="E35" s="30"/>
      <c r="F35" s="36" t="s">
        <v>56</v>
      </c>
      <c r="G35" s="30"/>
      <c r="H35" s="36" t="s">
        <v>56</v>
      </c>
      <c r="I35" s="32"/>
      <c r="J35" s="38" t="s">
        <v>56</v>
      </c>
      <c r="K35" s="43"/>
      <c r="L35" s="46"/>
      <c r="M35" s="43"/>
      <c r="N35" s="44"/>
      <c r="P35" s="39"/>
    </row>
  </sheetData>
  <sheetProtection algorithmName="SHA-512" hashValue="vF4iN18cUF8cLV4X0gUM+o5zY259VIpyve5DIT/JUsWwdVn7UlKtV2D5WQMV8EsgVFCS6jMxtLPyBD6pf7Aabw==" saltValue="ecYNJgfTlV+T783su9G9bQ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E8" sqref="E8"/>
    </customSheetView>
    <customSheetView guid="{A0B9F7B4-8948-49B4-94A4-B2F3AC698776}" showPageBreaks="1" showGridLines="0">
      <selection sqref="A1:P2"/>
      <pageMargins left="0.7" right="0.7" top="0.75" bottom="0.75" header="0.3" footer="0.3"/>
      <printOptions headings="1"/>
      <pageSetup paperSize="9" scale="82" orientation="portrait" r:id="rId1"/>
      <headerFooter>
        <oddHeader>&amp;C
&amp;G</oddHeader>
      </headerFooter>
    </customSheetView>
  </customSheetViews>
  <mergeCells count="43">
    <mergeCell ref="A34:C34"/>
    <mergeCell ref="A35:C35"/>
    <mergeCell ref="A1:P2"/>
    <mergeCell ref="I31:J31"/>
    <mergeCell ref="K31:L31"/>
    <mergeCell ref="M31:N31"/>
    <mergeCell ref="A32:C32"/>
    <mergeCell ref="A33:C33"/>
    <mergeCell ref="A24:C24"/>
    <mergeCell ref="A25:C25"/>
    <mergeCell ref="A26:C26"/>
    <mergeCell ref="A30:C30"/>
    <mergeCell ref="E31:F31"/>
    <mergeCell ref="G31:H31"/>
    <mergeCell ref="G22:H22"/>
    <mergeCell ref="I22:J22"/>
    <mergeCell ref="K22:L22"/>
    <mergeCell ref="M22:N22"/>
    <mergeCell ref="A23:C23"/>
    <mergeCell ref="A15:C15"/>
    <mergeCell ref="A16:C16"/>
    <mergeCell ref="A17:C17"/>
    <mergeCell ref="A18:C18"/>
    <mergeCell ref="A21:C21"/>
    <mergeCell ref="E22:F22"/>
    <mergeCell ref="M14:N14"/>
    <mergeCell ref="O14:P14"/>
    <mergeCell ref="A9:C9"/>
    <mergeCell ref="E5:F5"/>
    <mergeCell ref="G5:H5"/>
    <mergeCell ref="I5:J5"/>
    <mergeCell ref="K5:L5"/>
    <mergeCell ref="M5:N5"/>
    <mergeCell ref="A13:C13"/>
    <mergeCell ref="E14:F14"/>
    <mergeCell ref="G14:H14"/>
    <mergeCell ref="I14:J14"/>
    <mergeCell ref="K14:L14"/>
    <mergeCell ref="A4:C4"/>
    <mergeCell ref="A6:C6"/>
    <mergeCell ref="A7:C7"/>
    <mergeCell ref="A8:C8"/>
    <mergeCell ref="O5:P5"/>
  </mergeCells>
  <pageMargins left="0.7" right="0.7" top="0.75" bottom="0.75" header="0.3" footer="0.3"/>
  <pageSetup paperSize="9" scale="82" orientation="portrait" r:id="rId2"/>
  <headerFooter>
    <oddHeader>&amp;C
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owColHeaders="0" showRuler="0" view="pageLayout" zoomScaleNormal="100" workbookViewId="0">
      <selection activeCell="G32" sqref="G32"/>
    </sheetView>
  </sheetViews>
  <sheetFormatPr defaultRowHeight="15" x14ac:dyDescent="0.25"/>
  <cols>
    <col min="3" max="3" width="14.5703125" customWidth="1"/>
    <col min="5" max="5" width="5" customWidth="1"/>
    <col min="6" max="6" width="5" style="23" customWidth="1"/>
    <col min="7" max="7" width="5" customWidth="1"/>
    <col min="8" max="8" width="5" style="23" customWidth="1"/>
    <col min="9" max="9" width="5" customWidth="1"/>
    <col min="10" max="10" width="5" style="23" customWidth="1"/>
    <col min="11" max="11" width="5" customWidth="1"/>
    <col min="12" max="12" width="5" style="23" customWidth="1"/>
    <col min="13" max="13" width="5" customWidth="1"/>
  </cols>
  <sheetData>
    <row r="1" spans="1:13" x14ac:dyDescent="0.25">
      <c r="A1" s="70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15.75" thickBot="1" x14ac:dyDescent="0.3">
      <c r="A4" s="71" t="s">
        <v>43</v>
      </c>
      <c r="B4" s="71"/>
      <c r="C4" s="71"/>
    </row>
    <row r="5" spans="1:13" ht="15.75" thickTop="1" x14ac:dyDescent="0.25">
      <c r="E5" s="72" t="s">
        <v>48</v>
      </c>
      <c r="F5" s="73"/>
      <c r="G5" s="72" t="s">
        <v>49</v>
      </c>
      <c r="H5" s="73"/>
      <c r="I5" s="74" t="s">
        <v>50</v>
      </c>
      <c r="J5" s="75"/>
      <c r="K5" s="76" t="s">
        <v>51</v>
      </c>
      <c r="L5" s="77"/>
    </row>
    <row r="6" spans="1:13" x14ac:dyDescent="0.25">
      <c r="A6" s="81" t="s">
        <v>1</v>
      </c>
      <c r="B6" s="82"/>
      <c r="C6" s="83"/>
      <c r="D6" s="13" t="s">
        <v>47</v>
      </c>
      <c r="E6" s="10">
        <f>CEILING('Data Entry'!F7*0.7, 2.5)</f>
        <v>0</v>
      </c>
      <c r="F6" s="11" t="s">
        <v>55</v>
      </c>
      <c r="G6" s="10">
        <f>CEILING('Data Entry'!F7*0.7, 2.5)</f>
        <v>0</v>
      </c>
      <c r="H6" s="11" t="s">
        <v>55</v>
      </c>
      <c r="I6" s="9">
        <f>CEILING('Data Entry'!F7*0.7, 2.5)</f>
        <v>0</v>
      </c>
      <c r="J6" s="24" t="s">
        <v>55</v>
      </c>
      <c r="K6" s="10">
        <f>CEILING('Data Entry'!F7*0.85, 2.5)</f>
        <v>0</v>
      </c>
      <c r="L6" s="11" t="s">
        <v>54</v>
      </c>
    </row>
    <row r="7" spans="1:13" x14ac:dyDescent="0.25">
      <c r="A7" s="78" t="str">
        <f>+'Data Entry'!F11</f>
        <v>Weighted Chins (various grips)</v>
      </c>
      <c r="B7" s="79"/>
      <c r="C7" s="80"/>
      <c r="D7" s="13" t="s">
        <v>47</v>
      </c>
      <c r="E7" s="30"/>
      <c r="F7" s="11" t="s">
        <v>56</v>
      </c>
      <c r="G7" s="30"/>
      <c r="H7" s="11" t="s">
        <v>56</v>
      </c>
      <c r="I7" s="32"/>
      <c r="J7" s="24" t="s">
        <v>56</v>
      </c>
      <c r="K7" s="19"/>
      <c r="L7" s="15"/>
    </row>
    <row r="8" spans="1:13" x14ac:dyDescent="0.25">
      <c r="A8" s="78" t="str">
        <f>+'Data Entry'!F12</f>
        <v>Tall Kneeling DB Overhead Press</v>
      </c>
      <c r="B8" s="79"/>
      <c r="C8" s="80"/>
      <c r="D8" s="13" t="s">
        <v>47</v>
      </c>
      <c r="E8" s="30"/>
      <c r="F8" s="11" t="s">
        <v>58</v>
      </c>
      <c r="G8" s="30"/>
      <c r="H8" s="11" t="s">
        <v>58</v>
      </c>
      <c r="I8" s="32"/>
      <c r="J8" s="24" t="s">
        <v>58</v>
      </c>
      <c r="K8" s="19"/>
      <c r="L8" s="15"/>
    </row>
    <row r="9" spans="1:13" x14ac:dyDescent="0.25">
      <c r="A9" s="78" t="str">
        <f>+'Data Entry'!F13</f>
        <v>Cable Face Pull</v>
      </c>
      <c r="B9" s="79"/>
      <c r="C9" s="80"/>
      <c r="D9" s="13" t="s">
        <v>47</v>
      </c>
      <c r="E9" s="30"/>
      <c r="F9" s="11" t="s">
        <v>56</v>
      </c>
      <c r="G9" s="30"/>
      <c r="H9" s="11" t="s">
        <v>56</v>
      </c>
      <c r="I9" s="32"/>
      <c r="J9" s="24" t="s">
        <v>56</v>
      </c>
      <c r="K9" s="19"/>
      <c r="L9" s="15"/>
    </row>
    <row r="10" spans="1:13" x14ac:dyDescent="0.25">
      <c r="A10" s="3" t="s">
        <v>46</v>
      </c>
      <c r="B10" s="4"/>
      <c r="C10" s="5"/>
      <c r="D10" s="13" t="s">
        <v>47</v>
      </c>
      <c r="E10" s="30"/>
      <c r="F10" s="11" t="s">
        <v>58</v>
      </c>
      <c r="G10" s="30"/>
      <c r="H10" s="11" t="s">
        <v>58</v>
      </c>
      <c r="I10" s="32"/>
      <c r="J10" s="24" t="s">
        <v>58</v>
      </c>
      <c r="K10" s="19"/>
      <c r="L10" s="15"/>
    </row>
    <row r="13" spans="1:13" ht="15.75" thickBot="1" x14ac:dyDescent="0.3">
      <c r="A13" s="71" t="s">
        <v>59</v>
      </c>
      <c r="B13" s="71"/>
      <c r="C13" s="71"/>
    </row>
    <row r="14" spans="1:13" ht="15.75" thickTop="1" x14ac:dyDescent="0.25">
      <c r="E14" s="72" t="s">
        <v>48</v>
      </c>
      <c r="F14" s="73"/>
      <c r="G14" s="72" t="s">
        <v>49</v>
      </c>
      <c r="H14" s="73"/>
      <c r="I14" s="74" t="s">
        <v>50</v>
      </c>
      <c r="J14" s="75"/>
      <c r="K14" s="76" t="s">
        <v>51</v>
      </c>
      <c r="L14" s="77"/>
      <c r="M14" s="21"/>
    </row>
    <row r="15" spans="1:13" x14ac:dyDescent="0.25">
      <c r="A15" s="78" t="str">
        <f>+'Data Entry'!F16</f>
        <v>Power Cleans x 3</v>
      </c>
      <c r="B15" s="79"/>
      <c r="C15" s="80"/>
      <c r="D15" s="13" t="s">
        <v>47</v>
      </c>
      <c r="E15" s="30"/>
      <c r="F15" s="31"/>
      <c r="G15" s="30"/>
      <c r="H15" s="31"/>
      <c r="I15" s="32"/>
      <c r="J15" s="33"/>
      <c r="K15" s="14"/>
      <c r="L15" s="15" t="s">
        <v>54</v>
      </c>
      <c r="M15" s="21"/>
    </row>
    <row r="16" spans="1:13" x14ac:dyDescent="0.25">
      <c r="A16" s="81" t="s">
        <v>2</v>
      </c>
      <c r="B16" s="82"/>
      <c r="C16" s="83"/>
      <c r="D16" s="13" t="s">
        <v>47</v>
      </c>
      <c r="E16" s="10">
        <f>CEILING('Data Entry'!F6*0.7, 2.5)</f>
        <v>0</v>
      </c>
      <c r="F16" s="11" t="s">
        <v>55</v>
      </c>
      <c r="G16" s="10">
        <f>CEILING('Data Entry'!F6*0.7, 2.5)</f>
        <v>0</v>
      </c>
      <c r="H16" s="11" t="s">
        <v>55</v>
      </c>
      <c r="I16" s="9">
        <f>CEILING('Data Entry'!F6*0.7, 2.5)</f>
        <v>0</v>
      </c>
      <c r="J16" s="24" t="s">
        <v>55</v>
      </c>
      <c r="K16" s="10">
        <f>CEILING('Data Entry'!F6*0.85, 2.5)</f>
        <v>0</v>
      </c>
      <c r="L16" s="11" t="s">
        <v>54</v>
      </c>
      <c r="M16" s="21"/>
    </row>
    <row r="17" spans="1:13" x14ac:dyDescent="0.25">
      <c r="A17" s="81" t="s">
        <v>3</v>
      </c>
      <c r="B17" s="82"/>
      <c r="C17" s="83"/>
      <c r="D17" s="13" t="s">
        <v>47</v>
      </c>
      <c r="E17" s="10">
        <f>CEILING('Data Entry'!F8*0.75, 2.5)</f>
        <v>0</v>
      </c>
      <c r="F17" s="11" t="s">
        <v>68</v>
      </c>
      <c r="G17" s="10">
        <f>CEILING('Data Entry'!F8*0.75, 2.5)</f>
        <v>0</v>
      </c>
      <c r="H17" s="11" t="s">
        <v>68</v>
      </c>
      <c r="I17" s="9">
        <f>CEILING('Data Entry'!F8*0.8, 2.5)</f>
        <v>0</v>
      </c>
      <c r="J17" s="24" t="s">
        <v>68</v>
      </c>
      <c r="K17" s="19"/>
      <c r="L17" s="15"/>
      <c r="M17" s="21"/>
    </row>
    <row r="18" spans="1:13" x14ac:dyDescent="0.25">
      <c r="A18" s="78" t="str">
        <f>+'Data Entry'!F18</f>
        <v>Step Up</v>
      </c>
      <c r="B18" s="79"/>
      <c r="C18" s="80"/>
      <c r="D18" s="13" t="s">
        <v>47</v>
      </c>
      <c r="E18" s="30"/>
      <c r="F18" s="11" t="s">
        <v>56</v>
      </c>
      <c r="G18" s="30"/>
      <c r="H18" s="11" t="s">
        <v>56</v>
      </c>
      <c r="I18" s="32"/>
      <c r="J18" s="24" t="s">
        <v>56</v>
      </c>
      <c r="K18" s="20"/>
      <c r="L18" s="22"/>
      <c r="M18" s="21"/>
    </row>
    <row r="19" spans="1:13" x14ac:dyDescent="0.25">
      <c r="K19" s="17"/>
      <c r="L19" s="18"/>
    </row>
    <row r="21" spans="1:13" ht="15.75" thickBot="1" x14ac:dyDescent="0.3">
      <c r="A21" s="71" t="s">
        <v>65</v>
      </c>
      <c r="B21" s="71"/>
      <c r="C21" s="71"/>
    </row>
    <row r="22" spans="1:13" ht="15.75" thickTop="1" x14ac:dyDescent="0.25">
      <c r="E22" s="72" t="s">
        <v>48</v>
      </c>
      <c r="F22" s="73"/>
      <c r="G22" s="72" t="s">
        <v>49</v>
      </c>
      <c r="H22" s="73"/>
      <c r="I22" s="72" t="s">
        <v>50</v>
      </c>
      <c r="J22" s="73"/>
      <c r="L22"/>
    </row>
    <row r="23" spans="1:13" x14ac:dyDescent="0.25">
      <c r="A23" s="81" t="s">
        <v>1</v>
      </c>
      <c r="B23" s="82"/>
      <c r="C23" s="83"/>
      <c r="D23" s="13" t="s">
        <v>47</v>
      </c>
      <c r="E23" s="10">
        <f>CEILING('Data Entry'!F7*0.75, 2.5)</f>
        <v>0</v>
      </c>
      <c r="F23" s="11" t="s">
        <v>55</v>
      </c>
      <c r="G23" s="10">
        <f>CEILING('Data Entry'!F7*0.75, 2.5)</f>
        <v>0</v>
      </c>
      <c r="H23" s="11" t="s">
        <v>55</v>
      </c>
      <c r="I23" s="10">
        <f>CEILING('Data Entry'!F7*0.9, 2.5)</f>
        <v>0</v>
      </c>
      <c r="J23" s="11" t="s">
        <v>74</v>
      </c>
      <c r="L23"/>
    </row>
    <row r="24" spans="1:13" x14ac:dyDescent="0.25">
      <c r="A24" s="78" t="str">
        <f>+'Data Entry'!F11</f>
        <v>Weighted Chins (various grips)</v>
      </c>
      <c r="B24" s="79"/>
      <c r="C24" s="80"/>
      <c r="D24" s="13" t="s">
        <v>47</v>
      </c>
      <c r="E24" s="30"/>
      <c r="F24" s="11" t="s">
        <v>56</v>
      </c>
      <c r="G24" s="30"/>
      <c r="H24" s="11" t="s">
        <v>56</v>
      </c>
      <c r="I24" s="30"/>
      <c r="J24" s="11" t="s">
        <v>56</v>
      </c>
      <c r="L24"/>
    </row>
    <row r="25" spans="1:13" x14ac:dyDescent="0.25">
      <c r="A25" s="78" t="str">
        <f>+'Data Entry'!F12</f>
        <v>Tall Kneeling DB Overhead Press</v>
      </c>
      <c r="B25" s="79"/>
      <c r="C25" s="80"/>
      <c r="D25" s="13" t="s">
        <v>47</v>
      </c>
      <c r="E25" s="30"/>
      <c r="F25" s="11" t="s">
        <v>58</v>
      </c>
      <c r="G25" s="30"/>
      <c r="H25" s="11" t="s">
        <v>58</v>
      </c>
      <c r="I25" s="30"/>
      <c r="J25" s="11" t="s">
        <v>58</v>
      </c>
      <c r="L25"/>
    </row>
    <row r="26" spans="1:13" x14ac:dyDescent="0.25">
      <c r="A26" s="78" t="str">
        <f>+'Data Entry'!F13</f>
        <v>Cable Face Pull</v>
      </c>
      <c r="B26" s="79"/>
      <c r="C26" s="80"/>
      <c r="D26" s="13" t="s">
        <v>47</v>
      </c>
      <c r="E26" s="30"/>
      <c r="F26" s="11" t="s">
        <v>56</v>
      </c>
      <c r="G26" s="30"/>
      <c r="H26" s="11" t="s">
        <v>56</v>
      </c>
      <c r="I26" s="30"/>
      <c r="J26" s="11" t="s">
        <v>56</v>
      </c>
      <c r="L26"/>
    </row>
    <row r="27" spans="1:13" x14ac:dyDescent="0.25">
      <c r="A27" s="3" t="s">
        <v>46</v>
      </c>
      <c r="B27" s="4"/>
      <c r="C27" s="5"/>
      <c r="D27" s="13" t="s">
        <v>47</v>
      </c>
      <c r="E27" s="30"/>
      <c r="F27" s="11" t="s">
        <v>58</v>
      </c>
      <c r="G27" s="30"/>
      <c r="H27" s="11" t="s">
        <v>58</v>
      </c>
      <c r="I27" s="30"/>
      <c r="J27" s="11" t="s">
        <v>58</v>
      </c>
      <c r="L27"/>
    </row>
    <row r="30" spans="1:13" ht="15.75" thickBot="1" x14ac:dyDescent="0.3">
      <c r="A30" s="71" t="s">
        <v>69</v>
      </c>
      <c r="B30" s="71"/>
      <c r="C30" s="71"/>
    </row>
    <row r="31" spans="1:13" ht="15.75" thickTop="1" x14ac:dyDescent="0.25">
      <c r="E31" s="72" t="s">
        <v>48</v>
      </c>
      <c r="F31" s="73"/>
      <c r="G31" s="72" t="s">
        <v>49</v>
      </c>
      <c r="H31" s="73"/>
      <c r="I31" s="72" t="s">
        <v>50</v>
      </c>
      <c r="J31" s="73"/>
      <c r="L31"/>
    </row>
    <row r="32" spans="1:13" x14ac:dyDescent="0.25">
      <c r="A32" s="78" t="str">
        <f>+'Data Entry'!F16</f>
        <v>Power Cleans x 3</v>
      </c>
      <c r="B32" s="79"/>
      <c r="C32" s="80"/>
      <c r="D32" s="13" t="s">
        <v>47</v>
      </c>
      <c r="E32" s="30"/>
      <c r="F32" s="31"/>
      <c r="G32" s="30"/>
      <c r="H32" s="31"/>
      <c r="I32" s="30"/>
      <c r="J32" s="31"/>
      <c r="L32"/>
    </row>
    <row r="33" spans="1:12" x14ac:dyDescent="0.25">
      <c r="A33" s="81" t="s">
        <v>2</v>
      </c>
      <c r="B33" s="82"/>
      <c r="C33" s="83"/>
      <c r="D33" s="13" t="s">
        <v>47</v>
      </c>
      <c r="E33" s="10">
        <f>CEILING('Data Entry'!F6*0.75, 2.5)</f>
        <v>0</v>
      </c>
      <c r="F33" s="11" t="s">
        <v>55</v>
      </c>
      <c r="G33" s="10">
        <f>CEILING('Data Entry'!F6*0.75, 2.5)</f>
        <v>0</v>
      </c>
      <c r="H33" s="11" t="s">
        <v>55</v>
      </c>
      <c r="I33" s="10">
        <f>CEILING('Data Entry'!F6*0.9, 2.5)</f>
        <v>0</v>
      </c>
      <c r="J33" s="11" t="s">
        <v>74</v>
      </c>
      <c r="L33"/>
    </row>
    <row r="34" spans="1:12" x14ac:dyDescent="0.25">
      <c r="A34" s="78" t="s">
        <v>32</v>
      </c>
      <c r="B34" s="79"/>
      <c r="C34" s="80"/>
      <c r="D34" s="13" t="s">
        <v>47</v>
      </c>
      <c r="E34" s="10">
        <f>CEILING('Data Entry'!F25*0.65, 2.5)</f>
        <v>0</v>
      </c>
      <c r="F34" s="11" t="s">
        <v>55</v>
      </c>
      <c r="G34" s="10">
        <f>CEILING('Data Entry'!F25*0.65, 2.5)</f>
        <v>0</v>
      </c>
      <c r="H34" s="11" t="s">
        <v>55</v>
      </c>
      <c r="I34" s="10">
        <f>CEILING('Data Entry'!F25*0.65, 2.5)</f>
        <v>0</v>
      </c>
      <c r="J34" s="11" t="s">
        <v>55</v>
      </c>
      <c r="L34"/>
    </row>
    <row r="35" spans="1:12" x14ac:dyDescent="0.25">
      <c r="A35" s="78" t="str">
        <f>+'Data Entry'!F17</f>
        <v>Goblet 1 &amp; 1/4 Squat</v>
      </c>
      <c r="B35" s="79"/>
      <c r="C35" s="80"/>
      <c r="D35" s="13" t="s">
        <v>47</v>
      </c>
      <c r="E35" s="30"/>
      <c r="F35" s="11" t="s">
        <v>56</v>
      </c>
      <c r="G35" s="30"/>
      <c r="H35" s="11" t="s">
        <v>56</v>
      </c>
      <c r="I35" s="30"/>
      <c r="J35" s="11" t="s">
        <v>56</v>
      </c>
      <c r="L35"/>
    </row>
  </sheetData>
  <sheetProtection algorithmName="SHA-512" hashValue="k4HuKVI/23i58VPD2xTgRytIGIoK3nt6LuZs5LQtoYSLr3oRjmsx4di2PHye5l4IxmXAe4LCMrmQ8U94BVcqIQ==" saltValue="l1WtdQ17Qs28BguUIi1Zdw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E15" sqref="E15"/>
    </customSheetView>
    <customSheetView guid="{A0B9F7B4-8948-49B4-94A4-B2F3AC698776}" showPageBreaks="1" showGridLines="0" printArea="1" view="pageLayout">
      <selection activeCell="B5" sqref="B5"/>
      <pageMargins left="0.7" right="0.7" top="0.75" bottom="0.75" header="0.3" footer="0.3"/>
      <pageSetup paperSize="9" orientation="portrait" r:id="rId1"/>
      <headerFooter>
        <oddHeader xml:space="preserve">&amp;C
&amp;G
</oddHeader>
      </headerFooter>
    </customSheetView>
  </customSheetViews>
  <mergeCells count="35">
    <mergeCell ref="K14:L14"/>
    <mergeCell ref="A32:C32"/>
    <mergeCell ref="A33:C33"/>
    <mergeCell ref="A34:C34"/>
    <mergeCell ref="A35:C35"/>
    <mergeCell ref="A26:C26"/>
    <mergeCell ref="A30:C30"/>
    <mergeCell ref="E31:F31"/>
    <mergeCell ref="G31:H31"/>
    <mergeCell ref="I31:J31"/>
    <mergeCell ref="I22:J22"/>
    <mergeCell ref="A23:C23"/>
    <mergeCell ref="A24:C24"/>
    <mergeCell ref="A25:C25"/>
    <mergeCell ref="A16:C16"/>
    <mergeCell ref="A17:C17"/>
    <mergeCell ref="A18:C18"/>
    <mergeCell ref="A21:C21"/>
    <mergeCell ref="E22:F22"/>
    <mergeCell ref="G22:H22"/>
    <mergeCell ref="G14:H14"/>
    <mergeCell ref="I14:J14"/>
    <mergeCell ref="A15:C15"/>
    <mergeCell ref="A6:C6"/>
    <mergeCell ref="A7:C7"/>
    <mergeCell ref="A8:C8"/>
    <mergeCell ref="A9:C9"/>
    <mergeCell ref="A13:C13"/>
    <mergeCell ref="E14:F14"/>
    <mergeCell ref="A1:M2"/>
    <mergeCell ref="A4:C4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2"/>
  <headerFooter>
    <oddHeader xml:space="preserve">&amp;C
&amp;G
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showRowColHeaders="0" showRuler="0" view="pageLayout" zoomScaleNormal="100" workbookViewId="0">
      <selection activeCell="G32" sqref="G32"/>
    </sheetView>
  </sheetViews>
  <sheetFormatPr defaultRowHeight="15" x14ac:dyDescent="0.25"/>
  <cols>
    <col min="3" max="3" width="14.5703125" customWidth="1"/>
    <col min="5" max="5" width="5" customWidth="1"/>
    <col min="6" max="6" width="5" style="1" customWidth="1"/>
    <col min="7" max="7" width="5" customWidth="1"/>
    <col min="8" max="8" width="5" style="1" customWidth="1"/>
    <col min="9" max="9" width="5" customWidth="1"/>
    <col min="10" max="10" width="5" style="1" customWidth="1"/>
    <col min="11" max="11" width="5" customWidth="1"/>
    <col min="12" max="12" width="5" style="1" customWidth="1"/>
    <col min="13" max="13" width="5" customWidth="1"/>
    <col min="14" max="14" width="5" style="1" customWidth="1"/>
    <col min="15" max="15" width="5" customWidth="1"/>
    <col min="16" max="16" width="5" style="1" customWidth="1"/>
  </cols>
  <sheetData>
    <row r="1" spans="1:16" x14ac:dyDescent="0.2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4" spans="1:16" ht="15.75" thickBot="1" x14ac:dyDescent="0.3">
      <c r="A4" s="71" t="s">
        <v>43</v>
      </c>
      <c r="B4" s="71"/>
      <c r="C4" s="71"/>
    </row>
    <row r="5" spans="1:16" ht="15.75" thickTop="1" x14ac:dyDescent="0.25">
      <c r="E5" s="72" t="s">
        <v>48</v>
      </c>
      <c r="F5" s="73"/>
      <c r="G5" s="72" t="s">
        <v>49</v>
      </c>
      <c r="H5" s="73"/>
      <c r="I5" s="74" t="s">
        <v>50</v>
      </c>
      <c r="J5" s="75"/>
      <c r="K5" s="72" t="s">
        <v>51</v>
      </c>
      <c r="L5" s="73"/>
      <c r="M5" s="74" t="s">
        <v>52</v>
      </c>
      <c r="N5" s="75"/>
      <c r="O5" s="76" t="s">
        <v>53</v>
      </c>
      <c r="P5" s="77"/>
    </row>
    <row r="6" spans="1:16" x14ac:dyDescent="0.25">
      <c r="A6" s="81" t="s">
        <v>1</v>
      </c>
      <c r="B6" s="82"/>
      <c r="C6" s="83"/>
      <c r="D6" s="13" t="s">
        <v>47</v>
      </c>
      <c r="E6" s="10">
        <f>CEILING('Data Entry'!F7*0.65, 2.5)</f>
        <v>0</v>
      </c>
      <c r="F6" s="11" t="s">
        <v>68</v>
      </c>
      <c r="G6" s="10">
        <f>CEILING('Data Entry'!F7*0.65, 2.5)</f>
        <v>0</v>
      </c>
      <c r="H6" s="11" t="s">
        <v>68</v>
      </c>
      <c r="I6" s="9">
        <f>CEILING('Data Entry'!F7*0.65, 2.5)</f>
        <v>0</v>
      </c>
      <c r="J6" s="8" t="s">
        <v>68</v>
      </c>
      <c r="K6" s="10">
        <f>CEILING('Data Entry'!F7*0.65, 2.5)</f>
        <v>0</v>
      </c>
      <c r="L6" s="11" t="s">
        <v>68</v>
      </c>
      <c r="M6" s="9">
        <f>CEILING('Data Entry'!F7*0.65, 2.5)</f>
        <v>0</v>
      </c>
      <c r="N6" s="8" t="s">
        <v>68</v>
      </c>
      <c r="O6" s="10">
        <f>CEILING('Data Entry'!F7*0.8, 2.5)</f>
        <v>0</v>
      </c>
      <c r="P6" s="11" t="s">
        <v>71</v>
      </c>
    </row>
    <row r="7" spans="1:16" x14ac:dyDescent="0.25">
      <c r="A7" s="78" t="str">
        <f>+'Data Entry'!F11</f>
        <v>Weighted Chins (various grips)</v>
      </c>
      <c r="B7" s="79"/>
      <c r="C7" s="80"/>
      <c r="D7" s="13" t="s">
        <v>47</v>
      </c>
      <c r="E7" s="30"/>
      <c r="F7" s="11" t="s">
        <v>58</v>
      </c>
      <c r="G7" s="30"/>
      <c r="H7" s="11" t="s">
        <v>58</v>
      </c>
      <c r="I7" s="32"/>
      <c r="J7" s="8" t="s">
        <v>58</v>
      </c>
      <c r="K7" s="30"/>
      <c r="L7" s="11" t="s">
        <v>58</v>
      </c>
      <c r="M7" s="32"/>
      <c r="N7" s="2" t="s">
        <v>58</v>
      </c>
      <c r="O7" s="6"/>
      <c r="P7" s="15"/>
    </row>
    <row r="8" spans="1:16" x14ac:dyDescent="0.25">
      <c r="A8" s="78" t="str">
        <f>+'Data Entry'!F12</f>
        <v>Tall Kneeling DB Overhead Press</v>
      </c>
      <c r="B8" s="79"/>
      <c r="C8" s="80"/>
      <c r="D8" s="13" t="s">
        <v>47</v>
      </c>
      <c r="E8" s="30"/>
      <c r="F8" s="11" t="s">
        <v>55</v>
      </c>
      <c r="G8" s="30"/>
      <c r="H8" s="11" t="s">
        <v>55</v>
      </c>
      <c r="I8" s="32"/>
      <c r="J8" s="8" t="s">
        <v>55</v>
      </c>
      <c r="K8" s="30"/>
      <c r="L8" s="11" t="s">
        <v>55</v>
      </c>
      <c r="M8" s="12"/>
      <c r="N8" s="7"/>
      <c r="O8" s="6"/>
      <c r="P8" s="15"/>
    </row>
    <row r="9" spans="1:16" x14ac:dyDescent="0.25">
      <c r="A9" s="78" t="str">
        <f>+'Data Entry'!F13</f>
        <v>Cable Face Pull</v>
      </c>
      <c r="B9" s="79"/>
      <c r="C9" s="80"/>
      <c r="D9" s="13" t="s">
        <v>47</v>
      </c>
      <c r="E9" s="30"/>
      <c r="F9" s="11" t="s">
        <v>56</v>
      </c>
      <c r="G9" s="30"/>
      <c r="H9" s="11" t="s">
        <v>56</v>
      </c>
      <c r="I9" s="32"/>
      <c r="J9" s="8" t="s">
        <v>56</v>
      </c>
      <c r="K9" s="30"/>
      <c r="L9" s="11" t="s">
        <v>56</v>
      </c>
      <c r="M9" s="12"/>
      <c r="N9" s="7"/>
      <c r="O9" s="6"/>
      <c r="P9" s="15"/>
    </row>
    <row r="10" spans="1:16" x14ac:dyDescent="0.25">
      <c r="A10" s="3" t="s">
        <v>46</v>
      </c>
      <c r="B10" s="4"/>
      <c r="C10" s="5"/>
      <c r="D10" s="13" t="s">
        <v>47</v>
      </c>
      <c r="E10" s="30"/>
      <c r="F10" s="11" t="s">
        <v>55</v>
      </c>
      <c r="G10" s="30"/>
      <c r="H10" s="11" t="s">
        <v>55</v>
      </c>
      <c r="I10" s="32"/>
      <c r="J10" s="8" t="s">
        <v>55</v>
      </c>
      <c r="K10" s="30"/>
      <c r="L10" s="11" t="s">
        <v>55</v>
      </c>
      <c r="M10" s="12"/>
      <c r="N10" s="7"/>
      <c r="O10" s="6"/>
      <c r="P10" s="15"/>
    </row>
    <row r="13" spans="1:16" ht="15.75" thickBot="1" x14ac:dyDescent="0.3">
      <c r="A13" s="71" t="s">
        <v>59</v>
      </c>
      <c r="B13" s="71"/>
      <c r="C13" s="71"/>
    </row>
    <row r="14" spans="1:16" ht="15.75" thickTop="1" x14ac:dyDescent="0.25">
      <c r="E14" s="72" t="s">
        <v>48</v>
      </c>
      <c r="F14" s="73"/>
      <c r="G14" s="72" t="s">
        <v>49</v>
      </c>
      <c r="H14" s="73"/>
      <c r="I14" s="74" t="s">
        <v>50</v>
      </c>
      <c r="J14" s="75"/>
      <c r="K14" s="72" t="s">
        <v>51</v>
      </c>
      <c r="L14" s="73"/>
      <c r="M14" s="74" t="s">
        <v>52</v>
      </c>
      <c r="N14" s="75"/>
      <c r="O14" s="72" t="s">
        <v>53</v>
      </c>
      <c r="P14" s="73"/>
    </row>
    <row r="15" spans="1:16" x14ac:dyDescent="0.25">
      <c r="A15" s="78" t="str">
        <f>+'Data Entry'!F16</f>
        <v>Power Cleans x 3</v>
      </c>
      <c r="B15" s="79"/>
      <c r="C15" s="80"/>
      <c r="D15" s="13" t="s">
        <v>47</v>
      </c>
      <c r="E15" s="30"/>
      <c r="F15" s="31"/>
      <c r="G15" s="30"/>
      <c r="H15" s="31"/>
      <c r="I15" s="32"/>
      <c r="J15" s="33"/>
      <c r="K15" s="14">
        <f>CEILING('Data Entry'!F15*0.6, 2.5)</f>
        <v>0</v>
      </c>
      <c r="L15" s="15" t="s">
        <v>55</v>
      </c>
      <c r="M15" s="12">
        <f>CEILING('Data Entry'!F15*0.6, 2.5)</f>
        <v>0</v>
      </c>
      <c r="N15" s="16" t="s">
        <v>55</v>
      </c>
      <c r="O15" s="14">
        <f>CEILING('Data Entry'!F15*0.75, 2.5)</f>
        <v>0</v>
      </c>
      <c r="P15" s="15" t="s">
        <v>54</v>
      </c>
    </row>
    <row r="16" spans="1:16" x14ac:dyDescent="0.25">
      <c r="A16" s="81" t="s">
        <v>2</v>
      </c>
      <c r="B16" s="82"/>
      <c r="C16" s="83"/>
      <c r="D16" s="13" t="s">
        <v>47</v>
      </c>
      <c r="E16" s="10">
        <f>CEILING('Data Entry'!F6*0.65, 2.5)</f>
        <v>0</v>
      </c>
      <c r="F16" s="11" t="s">
        <v>68</v>
      </c>
      <c r="G16" s="10">
        <f>CEILING('Data Entry'!F6*0.65, 2.5)</f>
        <v>0</v>
      </c>
      <c r="H16" s="11" t="s">
        <v>68</v>
      </c>
      <c r="I16" s="9">
        <f>CEILING('Data Entry'!F6*0.65, 2.5)</f>
        <v>0</v>
      </c>
      <c r="J16" s="8" t="s">
        <v>68</v>
      </c>
      <c r="K16" s="10">
        <f>CEILING('Data Entry'!F6*0.65, 2.5)</f>
        <v>0</v>
      </c>
      <c r="L16" s="11" t="s">
        <v>68</v>
      </c>
      <c r="M16" s="9">
        <f>CEILING('Data Entry'!F6*0.65, 2.5)</f>
        <v>0</v>
      </c>
      <c r="N16" s="8" t="s">
        <v>68</v>
      </c>
      <c r="O16" s="10">
        <f>CEILING('Data Entry'!F6*0.8, 2.5)</f>
        <v>0</v>
      </c>
      <c r="P16" s="11" t="s">
        <v>71</v>
      </c>
    </row>
    <row r="17" spans="1:16" x14ac:dyDescent="0.25">
      <c r="A17" s="81" t="s">
        <v>3</v>
      </c>
      <c r="B17" s="82"/>
      <c r="C17" s="83"/>
      <c r="D17" s="13" t="s">
        <v>47</v>
      </c>
      <c r="E17" s="10">
        <f>CEILING('Data Entry'!F8*0.75, 2.5)</f>
        <v>0</v>
      </c>
      <c r="F17" s="11" t="s">
        <v>68</v>
      </c>
      <c r="G17" s="10">
        <f>CEILING('Data Entry'!F8*0.75, 2.5)</f>
        <v>0</v>
      </c>
      <c r="H17" s="11" t="s">
        <v>68</v>
      </c>
      <c r="I17" s="9">
        <f>CEILING('Data Entry'!F8*0.85, 2.5)</f>
        <v>0</v>
      </c>
      <c r="J17" s="8" t="s">
        <v>68</v>
      </c>
      <c r="K17" s="6"/>
      <c r="L17" s="7"/>
      <c r="M17" s="12"/>
      <c r="N17" s="7"/>
      <c r="O17" s="6"/>
      <c r="P17" s="15"/>
    </row>
    <row r="18" spans="1:16" x14ac:dyDescent="0.25">
      <c r="A18" s="78" t="str">
        <f>+'Data Entry'!F18</f>
        <v>Step Up</v>
      </c>
      <c r="B18" s="79"/>
      <c r="C18" s="80"/>
      <c r="D18" s="13" t="s">
        <v>47</v>
      </c>
      <c r="E18" s="30"/>
      <c r="F18" s="11" t="s">
        <v>56</v>
      </c>
      <c r="G18" s="30"/>
      <c r="H18" s="11" t="s">
        <v>56</v>
      </c>
      <c r="I18" s="32"/>
      <c r="J18" s="8" t="s">
        <v>56</v>
      </c>
      <c r="K18" s="6"/>
      <c r="L18" s="7"/>
      <c r="M18" s="12"/>
      <c r="N18" s="7"/>
      <c r="O18" s="6"/>
      <c r="P18" s="15"/>
    </row>
    <row r="21" spans="1:16" ht="15.75" thickBot="1" x14ac:dyDescent="0.3">
      <c r="A21" s="71" t="s">
        <v>65</v>
      </c>
      <c r="B21" s="71"/>
      <c r="C21" s="71"/>
    </row>
    <row r="22" spans="1:16" ht="15.75" thickTop="1" x14ac:dyDescent="0.25">
      <c r="E22" s="72" t="s">
        <v>48</v>
      </c>
      <c r="F22" s="73"/>
      <c r="G22" s="72" t="s">
        <v>49</v>
      </c>
      <c r="H22" s="73"/>
      <c r="I22" s="74" t="s">
        <v>50</v>
      </c>
      <c r="J22" s="75"/>
      <c r="K22" s="72" t="s">
        <v>51</v>
      </c>
      <c r="L22" s="73"/>
      <c r="M22" s="76" t="s">
        <v>52</v>
      </c>
      <c r="N22" s="77"/>
      <c r="P22"/>
    </row>
    <row r="23" spans="1:16" x14ac:dyDescent="0.25">
      <c r="A23" s="81" t="s">
        <v>1</v>
      </c>
      <c r="B23" s="82"/>
      <c r="C23" s="83"/>
      <c r="D23" s="13" t="s">
        <v>47</v>
      </c>
      <c r="E23" s="10">
        <f>CEILING('Data Entry'!F7*0.7, 2.5)</f>
        <v>0</v>
      </c>
      <c r="F23" s="11" t="s">
        <v>68</v>
      </c>
      <c r="G23" s="10">
        <f>CEILING('Data Entry'!F7*0.7, 2.5)</f>
        <v>0</v>
      </c>
      <c r="H23" s="11" t="s">
        <v>68</v>
      </c>
      <c r="I23" s="9">
        <f>CEILING('Data Entry'!F7*0.7, 2.5)</f>
        <v>0</v>
      </c>
      <c r="J23" s="8" t="s">
        <v>68</v>
      </c>
      <c r="K23" s="10">
        <f>CEILING('Data Entry'!F7*0.7, 2.5)</f>
        <v>0</v>
      </c>
      <c r="L23" s="11" t="s">
        <v>68</v>
      </c>
      <c r="M23" s="10">
        <f>CEILING('Data Entry'!F7*0.85, 2.5)</f>
        <v>0</v>
      </c>
      <c r="N23" s="11" t="s">
        <v>71</v>
      </c>
      <c r="P23"/>
    </row>
    <row r="24" spans="1:16" x14ac:dyDescent="0.25">
      <c r="A24" s="78" t="str">
        <f>+'Data Entry'!F11</f>
        <v>Weighted Chins (various grips)</v>
      </c>
      <c r="B24" s="79"/>
      <c r="C24" s="80"/>
      <c r="D24" s="13" t="s">
        <v>47</v>
      </c>
      <c r="E24" s="30"/>
      <c r="F24" s="11" t="s">
        <v>58</v>
      </c>
      <c r="G24" s="30"/>
      <c r="H24" s="11" t="s">
        <v>58</v>
      </c>
      <c r="I24" s="30"/>
      <c r="J24" s="11" t="s">
        <v>58</v>
      </c>
      <c r="K24" s="30"/>
      <c r="L24" s="11" t="s">
        <v>58</v>
      </c>
      <c r="M24" s="19"/>
      <c r="N24" s="15"/>
      <c r="P24"/>
    </row>
    <row r="25" spans="1:16" x14ac:dyDescent="0.25">
      <c r="A25" s="78" t="str">
        <f>+'Data Entry'!F12</f>
        <v>Tall Kneeling DB Overhead Press</v>
      </c>
      <c r="B25" s="79"/>
      <c r="C25" s="80"/>
      <c r="D25" s="13" t="s">
        <v>47</v>
      </c>
      <c r="E25" s="30"/>
      <c r="F25" s="11" t="s">
        <v>55</v>
      </c>
      <c r="G25" s="30"/>
      <c r="H25" s="11" t="s">
        <v>55</v>
      </c>
      <c r="I25" s="30"/>
      <c r="J25" s="11" t="s">
        <v>55</v>
      </c>
      <c r="K25" s="30"/>
      <c r="L25" s="11" t="s">
        <v>55</v>
      </c>
      <c r="M25" s="19"/>
      <c r="N25" s="15"/>
      <c r="P25"/>
    </row>
    <row r="26" spans="1:16" x14ac:dyDescent="0.25">
      <c r="A26" s="78" t="str">
        <f>+'Data Entry'!F13</f>
        <v>Cable Face Pull</v>
      </c>
      <c r="B26" s="79"/>
      <c r="C26" s="80"/>
      <c r="D26" s="13" t="s">
        <v>47</v>
      </c>
      <c r="E26" s="30"/>
      <c r="F26" s="11" t="s">
        <v>56</v>
      </c>
      <c r="G26" s="30"/>
      <c r="H26" s="11" t="s">
        <v>56</v>
      </c>
      <c r="I26" s="30"/>
      <c r="J26" s="11" t="s">
        <v>56</v>
      </c>
      <c r="K26" s="30"/>
      <c r="L26" s="11" t="s">
        <v>56</v>
      </c>
      <c r="M26" s="19"/>
      <c r="N26" s="15"/>
      <c r="P26"/>
    </row>
    <row r="27" spans="1:16" x14ac:dyDescent="0.25">
      <c r="A27" s="3" t="s">
        <v>46</v>
      </c>
      <c r="B27" s="4"/>
      <c r="C27" s="5"/>
      <c r="D27" s="13" t="s">
        <v>47</v>
      </c>
      <c r="E27" s="30"/>
      <c r="F27" s="11" t="s">
        <v>55</v>
      </c>
      <c r="G27" s="30"/>
      <c r="H27" s="11" t="s">
        <v>55</v>
      </c>
      <c r="I27" s="30"/>
      <c r="J27" s="11" t="s">
        <v>55</v>
      </c>
      <c r="K27" s="30"/>
      <c r="L27" s="11" t="s">
        <v>55</v>
      </c>
      <c r="M27" s="19"/>
      <c r="N27" s="15"/>
      <c r="P27"/>
    </row>
    <row r="30" spans="1:16" ht="15.75" thickBot="1" x14ac:dyDescent="0.3">
      <c r="A30" s="71" t="s">
        <v>69</v>
      </c>
      <c r="B30" s="71"/>
      <c r="C30" s="71"/>
    </row>
    <row r="31" spans="1:16" ht="15.75" thickTop="1" x14ac:dyDescent="0.25">
      <c r="E31" s="72" t="s">
        <v>48</v>
      </c>
      <c r="F31" s="73"/>
      <c r="G31" s="72" t="s">
        <v>49</v>
      </c>
      <c r="H31" s="73"/>
      <c r="I31" s="74" t="s">
        <v>50</v>
      </c>
      <c r="J31" s="75"/>
      <c r="K31" s="72" t="s">
        <v>51</v>
      </c>
      <c r="L31" s="73"/>
      <c r="M31" s="72" t="s">
        <v>52</v>
      </c>
      <c r="N31" s="73"/>
      <c r="P31"/>
    </row>
    <row r="32" spans="1:16" x14ac:dyDescent="0.25">
      <c r="A32" s="78" t="str">
        <f>+'Data Entry'!F16</f>
        <v>Power Cleans x 3</v>
      </c>
      <c r="B32" s="79"/>
      <c r="C32" s="80"/>
      <c r="D32" s="13" t="s">
        <v>47</v>
      </c>
      <c r="E32" s="30"/>
      <c r="F32" s="31"/>
      <c r="G32" s="30"/>
      <c r="H32" s="31"/>
      <c r="I32" s="32"/>
      <c r="J32" s="33"/>
      <c r="K32" s="14">
        <f>CEILING('Data Entry'!F32*0.6, 2.5)</f>
        <v>0</v>
      </c>
      <c r="L32" s="15" t="s">
        <v>55</v>
      </c>
      <c r="M32" s="14">
        <f>CEILING('Data Entry'!F32*0.75, 2.5)</f>
        <v>0</v>
      </c>
      <c r="N32" s="15" t="s">
        <v>54</v>
      </c>
      <c r="P32"/>
    </row>
    <row r="33" spans="1:17" x14ac:dyDescent="0.25">
      <c r="A33" s="81" t="s">
        <v>2</v>
      </c>
      <c r="B33" s="82"/>
      <c r="C33" s="83"/>
      <c r="D33" s="13" t="s">
        <v>47</v>
      </c>
      <c r="E33" s="10">
        <f>CEILING('Data Entry'!F6*0.7, 2.5)</f>
        <v>0</v>
      </c>
      <c r="F33" s="11" t="s">
        <v>68</v>
      </c>
      <c r="G33" s="10">
        <f>CEILING('Data Entry'!F6*0.7, 2.5)</f>
        <v>0</v>
      </c>
      <c r="H33" s="11" t="s">
        <v>68</v>
      </c>
      <c r="I33" s="9">
        <f>CEILING('Data Entry'!F6*0.7, 2.5)</f>
        <v>0</v>
      </c>
      <c r="J33" s="8" t="s">
        <v>68</v>
      </c>
      <c r="K33" s="10">
        <f>CEILING('Data Entry'!F6*0.7, 2.5)</f>
        <v>0</v>
      </c>
      <c r="L33" s="11" t="s">
        <v>68</v>
      </c>
      <c r="M33" s="10">
        <f>CEILING('Data Entry'!F6*0.85, 2.5)</f>
        <v>0</v>
      </c>
      <c r="N33" s="11" t="s">
        <v>71</v>
      </c>
      <c r="P33"/>
    </row>
    <row r="34" spans="1:17" x14ac:dyDescent="0.25">
      <c r="A34" s="78" t="s">
        <v>32</v>
      </c>
      <c r="B34" s="79"/>
      <c r="C34" s="80"/>
      <c r="D34" s="13" t="s">
        <v>47</v>
      </c>
      <c r="E34" s="10">
        <f>CEILING('Data Entry'!F25*0.65, 2.5)</f>
        <v>0</v>
      </c>
      <c r="F34" s="11" t="s">
        <v>55</v>
      </c>
      <c r="G34" s="10">
        <f>CEILING('Data Entry'!F25*0.65, 2.5)</f>
        <v>0</v>
      </c>
      <c r="H34" s="11" t="s">
        <v>55</v>
      </c>
      <c r="I34" s="9">
        <f>CEILING('Data Entry'!F25*0.65, 2.5)</f>
        <v>0</v>
      </c>
      <c r="J34" s="8" t="s">
        <v>55</v>
      </c>
      <c r="K34" s="6"/>
      <c r="L34" s="7"/>
      <c r="M34" s="6"/>
      <c r="N34" s="15"/>
      <c r="P34"/>
    </row>
    <row r="35" spans="1:17" x14ac:dyDescent="0.25">
      <c r="A35" s="78" t="str">
        <f>+'Data Entry'!F17</f>
        <v>Goblet 1 &amp; 1/4 Squat</v>
      </c>
      <c r="B35" s="79"/>
      <c r="C35" s="80"/>
      <c r="D35" s="13" t="s">
        <v>47</v>
      </c>
      <c r="E35" s="30"/>
      <c r="F35" s="11" t="s">
        <v>56</v>
      </c>
      <c r="G35" s="30"/>
      <c r="H35" s="11" t="s">
        <v>56</v>
      </c>
      <c r="I35" s="32"/>
      <c r="J35" s="8" t="s">
        <v>56</v>
      </c>
      <c r="K35" s="6"/>
      <c r="L35" s="7"/>
      <c r="M35" s="6"/>
      <c r="N35" s="15"/>
      <c r="P35"/>
    </row>
    <row r="42" spans="1:17" x14ac:dyDescent="0.25">
      <c r="Q42" s="25"/>
    </row>
  </sheetData>
  <sheetProtection algorithmName="SHA-512" hashValue="i27cvctFvwViYm1ye7xHgPkHYpkdBJPWQJYRZjwKimQ9JUGhybl4oelnmIxj6R9cYkbxp7TB5XZqct8XvvaRqg==" saltValue="+ckPp25BfhWDlbifsmmUJA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E15" sqref="E15"/>
    </customSheetView>
    <customSheetView guid="{A0B9F7B4-8948-49B4-94A4-B2F3AC698776}" showGridLines="0" topLeftCell="A17">
      <selection activeCell="I32" activeCellId="6" sqref="E15 E15 G15 I15 E32 G32 I32"/>
      <pageMargins left="0.7" right="0.7" top="0.75" bottom="0.75" header="0.3" footer="0.3"/>
    </customSheetView>
  </customSheetViews>
  <mergeCells count="43">
    <mergeCell ref="M31:N31"/>
    <mergeCell ref="A32:C32"/>
    <mergeCell ref="A33:C33"/>
    <mergeCell ref="A34:C34"/>
    <mergeCell ref="A35:C35"/>
    <mergeCell ref="K31:L31"/>
    <mergeCell ref="A26:C26"/>
    <mergeCell ref="A30:C30"/>
    <mergeCell ref="E31:F31"/>
    <mergeCell ref="G31:H31"/>
    <mergeCell ref="I31:J31"/>
    <mergeCell ref="I22:J22"/>
    <mergeCell ref="K22:L22"/>
    <mergeCell ref="M22:N22"/>
    <mergeCell ref="A23:C23"/>
    <mergeCell ref="A24:C24"/>
    <mergeCell ref="E22:F22"/>
    <mergeCell ref="G22:H22"/>
    <mergeCell ref="A25:C25"/>
    <mergeCell ref="A16:C16"/>
    <mergeCell ref="A17:C17"/>
    <mergeCell ref="A18:C18"/>
    <mergeCell ref="A21:C21"/>
    <mergeCell ref="A15:C15"/>
    <mergeCell ref="A6:C6"/>
    <mergeCell ref="A7:C7"/>
    <mergeCell ref="A8:C8"/>
    <mergeCell ref="A9:C9"/>
    <mergeCell ref="A13:C13"/>
    <mergeCell ref="E14:F14"/>
    <mergeCell ref="A1:P2"/>
    <mergeCell ref="A4:C4"/>
    <mergeCell ref="E5:F5"/>
    <mergeCell ref="G5:H5"/>
    <mergeCell ref="I5:J5"/>
    <mergeCell ref="K5:L5"/>
    <mergeCell ref="M5:N5"/>
    <mergeCell ref="O5:P5"/>
    <mergeCell ref="G14:H14"/>
    <mergeCell ref="I14:J14"/>
    <mergeCell ref="K14:L14"/>
    <mergeCell ref="M14:N14"/>
    <mergeCell ref="O14:P14"/>
  </mergeCells>
  <pageMargins left="0.7" right="0.7" top="0.75" bottom="0.75" header="0.3" footer="0.3"/>
  <pageSetup paperSize="9" scale="85" orientation="portrait" r:id="rId1"/>
  <headerFooter>
    <oddHeader xml:space="preserve">&amp;C
&amp;G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owColHeaders="0" showRuler="0" view="pageLayout" zoomScaleNormal="100" workbookViewId="0">
      <selection activeCell="I35" sqref="I35"/>
    </sheetView>
  </sheetViews>
  <sheetFormatPr defaultRowHeight="15" x14ac:dyDescent="0.25"/>
  <cols>
    <col min="3" max="3" width="14.5703125" customWidth="1"/>
    <col min="5" max="5" width="5" customWidth="1"/>
    <col min="6" max="6" width="5" style="1" customWidth="1"/>
    <col min="7" max="7" width="5" customWidth="1"/>
    <col min="8" max="8" width="5" style="1" customWidth="1"/>
    <col min="9" max="9" width="5" customWidth="1"/>
    <col min="10" max="10" width="5" style="1" customWidth="1"/>
    <col min="11" max="11" width="5" customWidth="1"/>
    <col min="12" max="12" width="5" style="1" customWidth="1"/>
    <col min="13" max="13" width="5" customWidth="1"/>
  </cols>
  <sheetData>
    <row r="1" spans="1:13" x14ac:dyDescent="0.25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15.75" thickBot="1" x14ac:dyDescent="0.3">
      <c r="A4" s="71" t="s">
        <v>43</v>
      </c>
      <c r="B4" s="71"/>
      <c r="C4" s="71"/>
    </row>
    <row r="5" spans="1:13" ht="15.75" thickTop="1" x14ac:dyDescent="0.25">
      <c r="E5" s="72" t="s">
        <v>48</v>
      </c>
      <c r="F5" s="73"/>
      <c r="G5" s="72" t="s">
        <v>49</v>
      </c>
      <c r="H5" s="73"/>
      <c r="I5" s="74" t="s">
        <v>50</v>
      </c>
      <c r="J5" s="75"/>
      <c r="K5" s="76" t="s">
        <v>51</v>
      </c>
      <c r="L5" s="77"/>
    </row>
    <row r="6" spans="1:13" x14ac:dyDescent="0.25">
      <c r="A6" s="81" t="s">
        <v>1</v>
      </c>
      <c r="B6" s="82"/>
      <c r="C6" s="83"/>
      <c r="D6" s="13" t="s">
        <v>47</v>
      </c>
      <c r="E6" s="10">
        <f>CEILING('Data Entry'!F7*0.75, 2.5)</f>
        <v>0</v>
      </c>
      <c r="F6" s="11" t="s">
        <v>68</v>
      </c>
      <c r="G6" s="10">
        <f>CEILING('Data Entry'!F7*0.75, 2.5)</f>
        <v>0</v>
      </c>
      <c r="H6" s="11" t="s">
        <v>68</v>
      </c>
      <c r="I6" s="9">
        <f>CEILING('Data Entry'!F7*0.75, 2.5)</f>
        <v>0</v>
      </c>
      <c r="J6" s="8" t="s">
        <v>68</v>
      </c>
      <c r="K6" s="10">
        <f>CEILING('Data Entry'!F7*0.9, 2.5)</f>
        <v>0</v>
      </c>
      <c r="L6" s="11" t="s">
        <v>71</v>
      </c>
    </row>
    <row r="7" spans="1:13" x14ac:dyDescent="0.25">
      <c r="A7" s="78" t="str">
        <f>+'Data Entry'!F11</f>
        <v>Weighted Chins (various grips)</v>
      </c>
      <c r="B7" s="79"/>
      <c r="C7" s="80"/>
      <c r="D7" s="13" t="s">
        <v>47</v>
      </c>
      <c r="E7" s="30"/>
      <c r="F7" s="11" t="s">
        <v>58</v>
      </c>
      <c r="G7" s="30"/>
      <c r="H7" s="11" t="s">
        <v>58</v>
      </c>
      <c r="I7" s="30"/>
      <c r="J7" s="11" t="s">
        <v>58</v>
      </c>
      <c r="K7" s="19"/>
      <c r="L7" s="15"/>
    </row>
    <row r="8" spans="1:13" x14ac:dyDescent="0.25">
      <c r="A8" s="78" t="str">
        <f>+'Data Entry'!F12</f>
        <v>Tall Kneeling DB Overhead Press</v>
      </c>
      <c r="B8" s="79"/>
      <c r="C8" s="80"/>
      <c r="D8" s="13" t="s">
        <v>47</v>
      </c>
      <c r="E8" s="30"/>
      <c r="F8" s="11" t="s">
        <v>55</v>
      </c>
      <c r="G8" s="30"/>
      <c r="H8" s="11" t="s">
        <v>55</v>
      </c>
      <c r="I8" s="30"/>
      <c r="J8" s="11" t="s">
        <v>55</v>
      </c>
      <c r="K8" s="19"/>
      <c r="L8" s="15"/>
    </row>
    <row r="9" spans="1:13" x14ac:dyDescent="0.25">
      <c r="A9" s="78" t="str">
        <f>+'Data Entry'!F13</f>
        <v>Cable Face Pull</v>
      </c>
      <c r="B9" s="79"/>
      <c r="C9" s="80"/>
      <c r="D9" s="13" t="s">
        <v>47</v>
      </c>
      <c r="E9" s="30"/>
      <c r="F9" s="11" t="s">
        <v>56</v>
      </c>
      <c r="G9" s="30"/>
      <c r="H9" s="11" t="s">
        <v>56</v>
      </c>
      <c r="I9" s="30"/>
      <c r="J9" s="11" t="s">
        <v>56</v>
      </c>
      <c r="K9" s="19"/>
      <c r="L9" s="15"/>
    </row>
    <row r="10" spans="1:13" x14ac:dyDescent="0.25">
      <c r="A10" s="3" t="s">
        <v>46</v>
      </c>
      <c r="B10" s="4"/>
      <c r="C10" s="5"/>
      <c r="D10" s="13" t="s">
        <v>47</v>
      </c>
      <c r="E10" s="30"/>
      <c r="F10" s="11" t="s">
        <v>55</v>
      </c>
      <c r="G10" s="30"/>
      <c r="H10" s="11" t="s">
        <v>55</v>
      </c>
      <c r="I10" s="30"/>
      <c r="J10" s="11" t="s">
        <v>55</v>
      </c>
      <c r="K10" s="19"/>
      <c r="L10" s="15"/>
    </row>
    <row r="13" spans="1:13" ht="15.75" thickBot="1" x14ac:dyDescent="0.3">
      <c r="A13" s="71" t="s">
        <v>59</v>
      </c>
      <c r="B13" s="71"/>
      <c r="C13" s="71"/>
    </row>
    <row r="14" spans="1:13" ht="15.75" thickTop="1" x14ac:dyDescent="0.25">
      <c r="E14" s="72" t="s">
        <v>48</v>
      </c>
      <c r="F14" s="73"/>
      <c r="G14" s="72" t="s">
        <v>49</v>
      </c>
      <c r="H14" s="73"/>
      <c r="I14" s="74" t="s">
        <v>50</v>
      </c>
      <c r="J14" s="75"/>
      <c r="K14" s="76" t="s">
        <v>51</v>
      </c>
      <c r="L14" s="77"/>
      <c r="M14" s="21"/>
    </row>
    <row r="15" spans="1:13" x14ac:dyDescent="0.25">
      <c r="A15" s="78" t="str">
        <f>+'Data Entry'!F16</f>
        <v>Power Cleans x 3</v>
      </c>
      <c r="B15" s="79"/>
      <c r="C15" s="80"/>
      <c r="D15" s="13" t="s">
        <v>47</v>
      </c>
      <c r="E15" s="30"/>
      <c r="F15" s="31"/>
      <c r="G15" s="30"/>
      <c r="H15" s="31"/>
      <c r="I15" s="32"/>
      <c r="J15" s="33"/>
      <c r="K15" s="14"/>
      <c r="L15" s="15" t="s">
        <v>54</v>
      </c>
      <c r="M15" s="21"/>
    </row>
    <row r="16" spans="1:13" x14ac:dyDescent="0.25">
      <c r="A16" s="81" t="s">
        <v>2</v>
      </c>
      <c r="B16" s="82"/>
      <c r="C16" s="83"/>
      <c r="D16" s="13" t="s">
        <v>47</v>
      </c>
      <c r="E16" s="10">
        <f>CEILING('Data Entry'!F6*0.75, 2.5)</f>
        <v>0</v>
      </c>
      <c r="F16" s="11" t="s">
        <v>68</v>
      </c>
      <c r="G16" s="10">
        <f>CEILING('Data Entry'!F6*0.75, 2.5)</f>
        <v>0</v>
      </c>
      <c r="H16" s="11" t="s">
        <v>68</v>
      </c>
      <c r="I16" s="9">
        <f>CEILING('Data Entry'!F6*0.75, 2.5)</f>
        <v>0</v>
      </c>
      <c r="J16" s="8" t="s">
        <v>68</v>
      </c>
      <c r="K16" s="10">
        <f>CEILING('Data Entry'!F6*0.9, 2.5)</f>
        <v>0</v>
      </c>
      <c r="L16" s="11" t="s">
        <v>71</v>
      </c>
      <c r="M16" s="21"/>
    </row>
    <row r="17" spans="1:13" x14ac:dyDescent="0.25">
      <c r="A17" s="81" t="s">
        <v>3</v>
      </c>
      <c r="B17" s="82"/>
      <c r="C17" s="83"/>
      <c r="D17" s="13" t="s">
        <v>47</v>
      </c>
      <c r="E17" s="10">
        <f>CEILING('Data Entry'!F8*0.8, 2.5)</f>
        <v>0</v>
      </c>
      <c r="F17" s="11" t="s">
        <v>54</v>
      </c>
      <c r="G17" s="10">
        <f>CEILING('Data Entry'!F8*0.9, 2.5)</f>
        <v>0</v>
      </c>
      <c r="H17" s="11" t="s">
        <v>54</v>
      </c>
      <c r="I17" s="12">
        <f>CEILING('Data Entry'!F8*0.8, 2.5)</f>
        <v>0</v>
      </c>
      <c r="J17" s="16" t="s">
        <v>68</v>
      </c>
      <c r="K17" s="19"/>
      <c r="L17" s="15"/>
      <c r="M17" s="21"/>
    </row>
    <row r="18" spans="1:13" x14ac:dyDescent="0.25">
      <c r="A18" s="78" t="str">
        <f>+'Data Entry'!F18</f>
        <v>Step Up</v>
      </c>
      <c r="B18" s="79"/>
      <c r="C18" s="80"/>
      <c r="D18" s="13" t="s">
        <v>47</v>
      </c>
      <c r="E18" s="30"/>
      <c r="F18" s="11" t="s">
        <v>56</v>
      </c>
      <c r="G18" s="30"/>
      <c r="H18" s="11" t="s">
        <v>56</v>
      </c>
      <c r="I18" s="32"/>
      <c r="J18" s="8" t="s">
        <v>56</v>
      </c>
      <c r="K18" s="20"/>
      <c r="L18" s="22"/>
      <c r="M18" s="21"/>
    </row>
    <row r="19" spans="1:13" x14ac:dyDescent="0.25">
      <c r="K19" s="17"/>
      <c r="L19" s="18"/>
    </row>
    <row r="21" spans="1:13" ht="15.75" thickBot="1" x14ac:dyDescent="0.3">
      <c r="A21" s="71" t="s">
        <v>65</v>
      </c>
      <c r="B21" s="71"/>
      <c r="C21" s="71"/>
    </row>
    <row r="22" spans="1:13" ht="15.75" thickTop="1" x14ac:dyDescent="0.25">
      <c r="E22" s="72" t="s">
        <v>48</v>
      </c>
      <c r="F22" s="73"/>
      <c r="G22" s="72" t="s">
        <v>49</v>
      </c>
      <c r="H22" s="73"/>
      <c r="I22" s="72" t="s">
        <v>50</v>
      </c>
      <c r="J22" s="73"/>
      <c r="L22"/>
    </row>
    <row r="23" spans="1:13" x14ac:dyDescent="0.25">
      <c r="A23" s="81" t="s">
        <v>1</v>
      </c>
      <c r="B23" s="82"/>
      <c r="C23" s="83"/>
      <c r="D23" s="13" t="s">
        <v>47</v>
      </c>
      <c r="E23" s="10">
        <f>CEILING('Data Entry'!F7*0.8, 2.5)</f>
        <v>0</v>
      </c>
      <c r="F23" s="11" t="s">
        <v>68</v>
      </c>
      <c r="G23" s="10">
        <f>CEILING('Data Entry'!F7*0.8, 2.5)</f>
        <v>0</v>
      </c>
      <c r="H23" s="11" t="s">
        <v>68</v>
      </c>
      <c r="I23" s="10">
        <f>CEILING('Data Entry'!F7*0.95, 2.5)</f>
        <v>0</v>
      </c>
      <c r="J23" s="11" t="s">
        <v>74</v>
      </c>
      <c r="L23"/>
    </row>
    <row r="24" spans="1:13" x14ac:dyDescent="0.25">
      <c r="A24" s="78" t="str">
        <f>+'Data Entry'!F11</f>
        <v>Weighted Chins (various grips)</v>
      </c>
      <c r="B24" s="79"/>
      <c r="C24" s="80"/>
      <c r="D24" s="13" t="s">
        <v>47</v>
      </c>
      <c r="E24" s="30"/>
      <c r="F24" s="11" t="s">
        <v>58</v>
      </c>
      <c r="G24" s="30"/>
      <c r="H24" s="11" t="s">
        <v>58</v>
      </c>
      <c r="I24" s="30"/>
      <c r="J24" s="11" t="s">
        <v>58</v>
      </c>
      <c r="L24"/>
    </row>
    <row r="25" spans="1:13" x14ac:dyDescent="0.25">
      <c r="A25" s="78" t="str">
        <f>+'Data Entry'!F12</f>
        <v>Tall Kneeling DB Overhead Press</v>
      </c>
      <c r="B25" s="79"/>
      <c r="C25" s="80"/>
      <c r="D25" s="13" t="s">
        <v>47</v>
      </c>
      <c r="E25" s="30"/>
      <c r="F25" s="11" t="s">
        <v>55</v>
      </c>
      <c r="G25" s="30"/>
      <c r="H25" s="11" t="s">
        <v>55</v>
      </c>
      <c r="I25" s="30"/>
      <c r="J25" s="11" t="s">
        <v>55</v>
      </c>
      <c r="L25"/>
    </row>
    <row r="26" spans="1:13" x14ac:dyDescent="0.25">
      <c r="A26" s="78" t="str">
        <f>+'Data Entry'!F13</f>
        <v>Cable Face Pull</v>
      </c>
      <c r="B26" s="79"/>
      <c r="C26" s="80"/>
      <c r="D26" s="13" t="s">
        <v>47</v>
      </c>
      <c r="E26" s="30"/>
      <c r="F26" s="11" t="s">
        <v>56</v>
      </c>
      <c r="G26" s="30"/>
      <c r="H26" s="11" t="s">
        <v>56</v>
      </c>
      <c r="I26" s="30"/>
      <c r="J26" s="11" t="s">
        <v>56</v>
      </c>
      <c r="L26"/>
    </row>
    <row r="27" spans="1:13" x14ac:dyDescent="0.25">
      <c r="A27" s="3" t="s">
        <v>46</v>
      </c>
      <c r="B27" s="4"/>
      <c r="C27" s="5"/>
      <c r="D27" s="13" t="s">
        <v>47</v>
      </c>
      <c r="E27" s="30"/>
      <c r="F27" s="11" t="s">
        <v>55</v>
      </c>
      <c r="G27" s="30"/>
      <c r="H27" s="11" t="s">
        <v>55</v>
      </c>
      <c r="I27" s="30"/>
      <c r="J27" s="11" t="s">
        <v>55</v>
      </c>
      <c r="L27"/>
    </row>
    <row r="30" spans="1:13" ht="15.75" thickBot="1" x14ac:dyDescent="0.3">
      <c r="A30" s="71" t="s">
        <v>69</v>
      </c>
      <c r="B30" s="71"/>
      <c r="C30" s="71"/>
    </row>
    <row r="31" spans="1:13" ht="15.75" thickTop="1" x14ac:dyDescent="0.25">
      <c r="E31" s="72" t="s">
        <v>48</v>
      </c>
      <c r="F31" s="73"/>
      <c r="G31" s="72" t="s">
        <v>49</v>
      </c>
      <c r="H31" s="73"/>
      <c r="I31" s="72" t="s">
        <v>50</v>
      </c>
      <c r="J31" s="73"/>
      <c r="L31"/>
    </row>
    <row r="32" spans="1:13" x14ac:dyDescent="0.25">
      <c r="A32" s="78" t="str">
        <f>+'Data Entry'!F16</f>
        <v>Power Cleans x 3</v>
      </c>
      <c r="B32" s="79"/>
      <c r="C32" s="80"/>
      <c r="D32" s="13" t="s">
        <v>47</v>
      </c>
      <c r="E32" s="30"/>
      <c r="F32" s="31"/>
      <c r="G32" s="30"/>
      <c r="H32" s="31"/>
      <c r="I32" s="30"/>
      <c r="J32" s="31"/>
      <c r="L32"/>
    </row>
    <row r="33" spans="1:12" x14ac:dyDescent="0.25">
      <c r="A33" s="81" t="s">
        <v>2</v>
      </c>
      <c r="B33" s="82"/>
      <c r="C33" s="83"/>
      <c r="D33" s="13" t="s">
        <v>47</v>
      </c>
      <c r="E33" s="10">
        <f>CEILING('Data Entry'!F6*0.8, 2.5)</f>
        <v>0</v>
      </c>
      <c r="F33" s="11" t="s">
        <v>68</v>
      </c>
      <c r="G33" s="10">
        <f>CEILING('Data Entry'!F6*0.8, 2.5)</f>
        <v>0</v>
      </c>
      <c r="H33" s="11" t="s">
        <v>68</v>
      </c>
      <c r="I33" s="10">
        <f>CEILING('Data Entry'!F6*0.95, 2.5)</f>
        <v>0</v>
      </c>
      <c r="J33" s="11" t="s">
        <v>74</v>
      </c>
      <c r="L33"/>
    </row>
    <row r="34" spans="1:12" x14ac:dyDescent="0.25">
      <c r="A34" s="78" t="s">
        <v>32</v>
      </c>
      <c r="B34" s="79"/>
      <c r="C34" s="80"/>
      <c r="D34" s="13" t="s">
        <v>47</v>
      </c>
      <c r="E34" s="10">
        <f>CEILING('Data Entry'!F25*0.65, 2.5)</f>
        <v>0</v>
      </c>
      <c r="F34" s="11" t="s">
        <v>76</v>
      </c>
      <c r="G34" s="10">
        <f>CEILING('Data Entry'!F25*0.65, 2.5)</f>
        <v>0</v>
      </c>
      <c r="H34" s="11" t="s">
        <v>76</v>
      </c>
      <c r="I34" s="10">
        <f>CEILING('Data Entry'!F25*0.65, 2.5)</f>
        <v>0</v>
      </c>
      <c r="J34" s="11" t="s">
        <v>76</v>
      </c>
      <c r="L34"/>
    </row>
    <row r="35" spans="1:12" x14ac:dyDescent="0.25">
      <c r="A35" s="78" t="str">
        <f>+'Data Entry'!F17</f>
        <v>Goblet 1 &amp; 1/4 Squat</v>
      </c>
      <c r="B35" s="79"/>
      <c r="C35" s="80"/>
      <c r="D35" s="13" t="s">
        <v>47</v>
      </c>
      <c r="E35" s="30"/>
      <c r="F35" s="11" t="s">
        <v>56</v>
      </c>
      <c r="G35" s="30"/>
      <c r="H35" s="11" t="s">
        <v>56</v>
      </c>
      <c r="I35" s="30"/>
      <c r="J35" s="11" t="s">
        <v>56</v>
      </c>
      <c r="L35"/>
    </row>
  </sheetData>
  <sheetProtection algorithmName="SHA-512" hashValue="/ACgM+1r3l2Zry16m3FAtbooatG3d4kKMhfV+sW+zrYul7+l9yVpxPx9GO5s/soXZyzAFK87+ObHd8lj/MUAKA==" saltValue="liMCjwl6KHwi7DGbdHdYhw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E15" sqref="E15"/>
    </customSheetView>
    <customSheetView guid="{A0B9F7B4-8948-49B4-94A4-B2F3AC698776}" showGridLines="0" topLeftCell="A13">
      <selection activeCell="I32" activeCellId="5" sqref="E15 G15 I15 E32 G32 I32"/>
      <pageMargins left="0.7" right="0.7" top="0.75" bottom="0.75" header="0.3" footer="0.3"/>
    </customSheetView>
  </customSheetViews>
  <mergeCells count="35">
    <mergeCell ref="I31:J31"/>
    <mergeCell ref="A32:C32"/>
    <mergeCell ref="A33:C33"/>
    <mergeCell ref="A34:C34"/>
    <mergeCell ref="A35:C35"/>
    <mergeCell ref="G31:H31"/>
    <mergeCell ref="A24:C24"/>
    <mergeCell ref="A25:C25"/>
    <mergeCell ref="A26:C26"/>
    <mergeCell ref="A30:C30"/>
    <mergeCell ref="E31:F31"/>
    <mergeCell ref="A23:C23"/>
    <mergeCell ref="G14:H14"/>
    <mergeCell ref="I14:J14"/>
    <mergeCell ref="K14:L14"/>
    <mergeCell ref="A15:C15"/>
    <mergeCell ref="A16:C16"/>
    <mergeCell ref="A17:C17"/>
    <mergeCell ref="E14:F14"/>
    <mergeCell ref="A18:C18"/>
    <mergeCell ref="A21:C21"/>
    <mergeCell ref="E22:F22"/>
    <mergeCell ref="G22:H22"/>
    <mergeCell ref="I22:J22"/>
    <mergeCell ref="A6:C6"/>
    <mergeCell ref="A7:C7"/>
    <mergeCell ref="A8:C8"/>
    <mergeCell ref="A9:C9"/>
    <mergeCell ref="A13:C13"/>
    <mergeCell ref="A1:M2"/>
    <mergeCell ref="A4:C4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  <headerFooter>
    <oddHeader>&amp;C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showRowColHeaders="0" showRuler="0" view="pageLayout" zoomScaleNormal="100" workbookViewId="0">
      <selection activeCell="G32" sqref="G32"/>
    </sheetView>
  </sheetViews>
  <sheetFormatPr defaultRowHeight="15" x14ac:dyDescent="0.25"/>
  <cols>
    <col min="3" max="3" width="14.5703125" customWidth="1"/>
    <col min="5" max="5" width="5" customWidth="1"/>
    <col min="6" max="6" width="5" style="1" customWidth="1"/>
    <col min="7" max="7" width="5" customWidth="1"/>
    <col min="8" max="8" width="5" style="1" customWidth="1"/>
    <col min="9" max="9" width="5" customWidth="1"/>
    <col min="10" max="10" width="5" style="1" customWidth="1"/>
    <col min="11" max="11" width="5" customWidth="1"/>
    <col min="12" max="12" width="5" style="1" customWidth="1"/>
    <col min="13" max="13" width="5" customWidth="1"/>
    <col min="14" max="14" width="5" style="1" customWidth="1"/>
    <col min="15" max="15" width="5" customWidth="1"/>
    <col min="16" max="16" width="5" style="1" customWidth="1"/>
  </cols>
  <sheetData>
    <row r="1" spans="1:16" x14ac:dyDescent="0.2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4" spans="1:16" ht="15.75" thickBot="1" x14ac:dyDescent="0.3">
      <c r="A4" s="71" t="s">
        <v>43</v>
      </c>
      <c r="B4" s="71"/>
      <c r="C4" s="71"/>
    </row>
    <row r="5" spans="1:16" ht="15.75" thickTop="1" x14ac:dyDescent="0.25">
      <c r="E5" s="72" t="s">
        <v>48</v>
      </c>
      <c r="F5" s="73"/>
      <c r="G5" s="72" t="s">
        <v>49</v>
      </c>
      <c r="H5" s="73"/>
      <c r="I5" s="74" t="s">
        <v>50</v>
      </c>
      <c r="J5" s="75"/>
      <c r="K5" s="72" t="s">
        <v>51</v>
      </c>
      <c r="L5" s="73"/>
      <c r="M5" s="74" t="s">
        <v>52</v>
      </c>
      <c r="N5" s="75"/>
      <c r="O5" s="76" t="s">
        <v>53</v>
      </c>
      <c r="P5" s="77"/>
    </row>
    <row r="6" spans="1:16" x14ac:dyDescent="0.25">
      <c r="A6" s="81" t="s">
        <v>1</v>
      </c>
      <c r="B6" s="82"/>
      <c r="C6" s="83"/>
      <c r="D6" s="13" t="s">
        <v>47</v>
      </c>
      <c r="E6" s="10">
        <f>CEILING('Data Entry'!F7*0.7, 2.5)</f>
        <v>0</v>
      </c>
      <c r="F6" s="11" t="s">
        <v>54</v>
      </c>
      <c r="G6" s="10">
        <f>CEILING('Data Entry'!F7*0.7, 2.5)</f>
        <v>0</v>
      </c>
      <c r="H6" s="11" t="s">
        <v>54</v>
      </c>
      <c r="I6" s="9">
        <f>CEILING('Data Entry'!F7*0.7, 2.5)</f>
        <v>0</v>
      </c>
      <c r="J6" s="8" t="s">
        <v>54</v>
      </c>
      <c r="K6" s="10">
        <f>CEILING('Data Entry'!F7*0.7, 2.5)</f>
        <v>0</v>
      </c>
      <c r="L6" s="11" t="s">
        <v>54</v>
      </c>
      <c r="M6" s="9">
        <f>CEILING('Data Entry'!F7*0.7, 2.5)</f>
        <v>0</v>
      </c>
      <c r="N6" s="8" t="s">
        <v>54</v>
      </c>
      <c r="O6" s="10">
        <f>CEILING('Data Entry'!F7*0.85, 2.5)</f>
        <v>0</v>
      </c>
      <c r="P6" s="11" t="s">
        <v>75</v>
      </c>
    </row>
    <row r="7" spans="1:16" x14ac:dyDescent="0.25">
      <c r="A7" s="78" t="str">
        <f>+'Data Entry'!F11</f>
        <v>Weighted Chins (various grips)</v>
      </c>
      <c r="B7" s="79"/>
      <c r="C7" s="80"/>
      <c r="D7" s="13" t="s">
        <v>47</v>
      </c>
      <c r="E7" s="30"/>
      <c r="F7" s="11" t="s">
        <v>55</v>
      </c>
      <c r="G7" s="30"/>
      <c r="H7" s="11" t="s">
        <v>55</v>
      </c>
      <c r="I7" s="30"/>
      <c r="J7" s="11" t="s">
        <v>55</v>
      </c>
      <c r="K7" s="30"/>
      <c r="L7" s="11" t="s">
        <v>55</v>
      </c>
      <c r="M7" s="32"/>
      <c r="N7" s="2" t="s">
        <v>55</v>
      </c>
      <c r="O7" s="6"/>
      <c r="P7" s="15"/>
    </row>
    <row r="8" spans="1:16" x14ac:dyDescent="0.25">
      <c r="A8" s="78" t="str">
        <f>+'Data Entry'!F12</f>
        <v>Tall Kneeling DB Overhead Press</v>
      </c>
      <c r="B8" s="79"/>
      <c r="C8" s="80"/>
      <c r="D8" s="13" t="s">
        <v>47</v>
      </c>
      <c r="E8" s="30"/>
      <c r="F8" s="11" t="s">
        <v>76</v>
      </c>
      <c r="G8" s="30"/>
      <c r="H8" s="11" t="s">
        <v>76</v>
      </c>
      <c r="I8" s="30"/>
      <c r="J8" s="11" t="s">
        <v>76</v>
      </c>
      <c r="K8" s="30"/>
      <c r="L8" s="11" t="s">
        <v>76</v>
      </c>
      <c r="M8" s="12"/>
      <c r="N8" s="7"/>
      <c r="O8" s="6"/>
      <c r="P8" s="15"/>
    </row>
    <row r="9" spans="1:16" x14ac:dyDescent="0.25">
      <c r="A9" s="78" t="str">
        <f>+'Data Entry'!F13</f>
        <v>Cable Face Pull</v>
      </c>
      <c r="B9" s="79"/>
      <c r="C9" s="80"/>
      <c r="D9" s="13" t="s">
        <v>47</v>
      </c>
      <c r="E9" s="30"/>
      <c r="F9" s="11" t="s">
        <v>56</v>
      </c>
      <c r="G9" s="30"/>
      <c r="H9" s="11" t="s">
        <v>56</v>
      </c>
      <c r="I9" s="30"/>
      <c r="J9" s="11" t="s">
        <v>56</v>
      </c>
      <c r="K9" s="30"/>
      <c r="L9" s="11" t="s">
        <v>56</v>
      </c>
      <c r="M9" s="12"/>
      <c r="N9" s="7"/>
      <c r="O9" s="6"/>
      <c r="P9" s="15"/>
    </row>
    <row r="10" spans="1:16" x14ac:dyDescent="0.25">
      <c r="A10" s="3" t="s">
        <v>46</v>
      </c>
      <c r="B10" s="4"/>
      <c r="C10" s="5"/>
      <c r="D10" s="13" t="s">
        <v>47</v>
      </c>
      <c r="E10" s="30"/>
      <c r="F10" s="11" t="s">
        <v>55</v>
      </c>
      <c r="G10" s="30"/>
      <c r="H10" s="11" t="s">
        <v>55</v>
      </c>
      <c r="I10" s="30"/>
      <c r="J10" s="11" t="s">
        <v>55</v>
      </c>
      <c r="K10" s="30"/>
      <c r="L10" s="11" t="s">
        <v>55</v>
      </c>
      <c r="M10" s="12"/>
      <c r="N10" s="7"/>
      <c r="O10" s="6"/>
      <c r="P10" s="15"/>
    </row>
    <row r="13" spans="1:16" ht="15.75" thickBot="1" x14ac:dyDescent="0.3">
      <c r="A13" s="71" t="s">
        <v>59</v>
      </c>
      <c r="B13" s="71"/>
      <c r="C13" s="71"/>
    </row>
    <row r="14" spans="1:16" ht="15.75" thickTop="1" x14ac:dyDescent="0.25">
      <c r="E14" s="72" t="s">
        <v>48</v>
      </c>
      <c r="F14" s="73"/>
      <c r="G14" s="72" t="s">
        <v>49</v>
      </c>
      <c r="H14" s="73"/>
      <c r="I14" s="74" t="s">
        <v>50</v>
      </c>
      <c r="J14" s="75"/>
      <c r="K14" s="72" t="s">
        <v>51</v>
      </c>
      <c r="L14" s="73"/>
      <c r="M14" s="74" t="s">
        <v>52</v>
      </c>
      <c r="N14" s="75"/>
      <c r="O14" s="72" t="s">
        <v>53</v>
      </c>
      <c r="P14" s="73"/>
    </row>
    <row r="15" spans="1:16" x14ac:dyDescent="0.25">
      <c r="A15" s="78" t="str">
        <f>+'Data Entry'!F16</f>
        <v>Power Cleans x 3</v>
      </c>
      <c r="B15" s="79"/>
      <c r="C15" s="80"/>
      <c r="D15" s="13" t="s">
        <v>47</v>
      </c>
      <c r="E15" s="30"/>
      <c r="F15" s="31"/>
      <c r="G15" s="30"/>
      <c r="H15" s="31"/>
      <c r="I15" s="32"/>
      <c r="J15" s="33"/>
      <c r="K15" s="14">
        <f>CEILING('Data Entry'!F15*0.6, 2.5)</f>
        <v>0</v>
      </c>
      <c r="L15" s="15" t="s">
        <v>55</v>
      </c>
      <c r="M15" s="12">
        <f>CEILING('Data Entry'!F15*0.6, 2.5)</f>
        <v>0</v>
      </c>
      <c r="N15" s="16" t="s">
        <v>55</v>
      </c>
      <c r="O15" s="14">
        <f>CEILING('Data Entry'!F15*0.75, 2.5)</f>
        <v>0</v>
      </c>
      <c r="P15" s="15" t="s">
        <v>54</v>
      </c>
    </row>
    <row r="16" spans="1:16" x14ac:dyDescent="0.25">
      <c r="A16" s="81" t="s">
        <v>2</v>
      </c>
      <c r="B16" s="82"/>
      <c r="C16" s="83"/>
      <c r="D16" s="13" t="s">
        <v>47</v>
      </c>
      <c r="E16" s="10">
        <f>CEILING('Data Entry'!F6*0.7, 2.5)</f>
        <v>0</v>
      </c>
      <c r="F16" s="11" t="s">
        <v>54</v>
      </c>
      <c r="G16" s="10">
        <f>CEILING('Data Entry'!F6*0.7, 2.5)</f>
        <v>0</v>
      </c>
      <c r="H16" s="11" t="s">
        <v>54</v>
      </c>
      <c r="I16" s="9">
        <f>CEILING('Data Entry'!F6*0.7, 2.5)</f>
        <v>0</v>
      </c>
      <c r="J16" s="8" t="s">
        <v>54</v>
      </c>
      <c r="K16" s="10">
        <f>CEILING('Data Entry'!F6*0.7, 2.5)</f>
        <v>0</v>
      </c>
      <c r="L16" s="11" t="s">
        <v>54</v>
      </c>
      <c r="M16" s="9">
        <f>CEILING('Data Entry'!F6*0.7, 2.5)</f>
        <v>0</v>
      </c>
      <c r="N16" s="8" t="s">
        <v>54</v>
      </c>
      <c r="O16" s="10">
        <f>CEILING('Data Entry'!F6*0.85, 2.5)</f>
        <v>0</v>
      </c>
      <c r="P16" s="11" t="s">
        <v>75</v>
      </c>
    </row>
    <row r="17" spans="1:16" x14ac:dyDescent="0.25">
      <c r="A17" s="81" t="s">
        <v>3</v>
      </c>
      <c r="B17" s="82"/>
      <c r="C17" s="83"/>
      <c r="D17" s="13" t="s">
        <v>47</v>
      </c>
      <c r="E17" s="10">
        <f>CEILING('Data Entry'!F8*0.85, 2.5)</f>
        <v>0</v>
      </c>
      <c r="F17" s="11" t="s">
        <v>54</v>
      </c>
      <c r="G17" s="10">
        <f>CEILING('Data Entry'!F8*0.95, 2.5)</f>
        <v>0</v>
      </c>
      <c r="H17" s="11" t="s">
        <v>75</v>
      </c>
      <c r="I17" s="12">
        <f>CEILING('Data Entry'!F8*0.95, 2.5)</f>
        <v>0</v>
      </c>
      <c r="J17" s="16" t="s">
        <v>75</v>
      </c>
      <c r="K17" s="6"/>
      <c r="L17" s="7"/>
      <c r="M17" s="12"/>
      <c r="N17" s="7"/>
      <c r="O17" s="6"/>
      <c r="P17" s="15"/>
    </row>
    <row r="18" spans="1:16" x14ac:dyDescent="0.25">
      <c r="A18" s="78" t="str">
        <f>+'Data Entry'!F18</f>
        <v>Step Up</v>
      </c>
      <c r="B18" s="79"/>
      <c r="C18" s="80"/>
      <c r="D18" s="13" t="s">
        <v>47</v>
      </c>
      <c r="E18" s="30"/>
      <c r="F18" s="11" t="s">
        <v>56</v>
      </c>
      <c r="G18" s="30"/>
      <c r="H18" s="11" t="s">
        <v>56</v>
      </c>
      <c r="I18" s="32"/>
      <c r="J18" s="8" t="s">
        <v>56</v>
      </c>
      <c r="K18" s="6"/>
      <c r="L18" s="7"/>
      <c r="M18" s="12"/>
      <c r="N18" s="7"/>
      <c r="O18" s="6"/>
      <c r="P18" s="15"/>
    </row>
    <row r="21" spans="1:16" ht="15.75" thickBot="1" x14ac:dyDescent="0.3">
      <c r="A21" s="71" t="s">
        <v>65</v>
      </c>
      <c r="B21" s="71"/>
      <c r="C21" s="71"/>
    </row>
    <row r="22" spans="1:16" ht="15.75" thickTop="1" x14ac:dyDescent="0.25">
      <c r="E22" s="72" t="s">
        <v>48</v>
      </c>
      <c r="F22" s="73"/>
      <c r="G22" s="72" t="s">
        <v>49</v>
      </c>
      <c r="H22" s="73"/>
      <c r="I22" s="74" t="s">
        <v>50</v>
      </c>
      <c r="J22" s="75"/>
      <c r="K22" s="72" t="s">
        <v>51</v>
      </c>
      <c r="L22" s="73"/>
      <c r="M22" s="76" t="s">
        <v>52</v>
      </c>
      <c r="N22" s="77"/>
      <c r="P22"/>
    </row>
    <row r="23" spans="1:16" x14ac:dyDescent="0.25">
      <c r="A23" s="81" t="s">
        <v>1</v>
      </c>
      <c r="B23" s="82"/>
      <c r="C23" s="83"/>
      <c r="D23" s="13" t="s">
        <v>47</v>
      </c>
      <c r="E23" s="10">
        <f>CEILING('Data Entry'!F7*0.75, 2.5)</f>
        <v>0</v>
      </c>
      <c r="F23" s="11" t="s">
        <v>54</v>
      </c>
      <c r="G23" s="10">
        <f>CEILING('Data Entry'!F7*0.75, 2.5)</f>
        <v>0</v>
      </c>
      <c r="H23" s="11" t="s">
        <v>54</v>
      </c>
      <c r="I23" s="9">
        <f>CEILING('Data Entry'!F7*0.75, 2.5)</f>
        <v>0</v>
      </c>
      <c r="J23" s="8" t="s">
        <v>54</v>
      </c>
      <c r="K23" s="10">
        <f>CEILING('Data Entry'!F7*0.75, 2.5)</f>
        <v>0</v>
      </c>
      <c r="L23" s="11" t="s">
        <v>54</v>
      </c>
      <c r="M23" s="10">
        <f>CEILING('Data Entry'!F7*0.9, 2.5)</f>
        <v>0</v>
      </c>
      <c r="N23" s="11" t="s">
        <v>75</v>
      </c>
      <c r="P23"/>
    </row>
    <row r="24" spans="1:16" x14ac:dyDescent="0.25">
      <c r="A24" s="78" t="str">
        <f>+'Data Entry'!F11</f>
        <v>Weighted Chins (various grips)</v>
      </c>
      <c r="B24" s="79"/>
      <c r="C24" s="80"/>
      <c r="D24" t="s">
        <v>47</v>
      </c>
      <c r="E24" s="30"/>
      <c r="F24" s="11" t="s">
        <v>55</v>
      </c>
      <c r="G24" s="30"/>
      <c r="H24" s="11" t="s">
        <v>55</v>
      </c>
      <c r="I24" s="30"/>
      <c r="J24" s="11" t="s">
        <v>55</v>
      </c>
      <c r="K24" s="30"/>
      <c r="L24" s="11" t="s">
        <v>55</v>
      </c>
      <c r="M24" s="19"/>
      <c r="N24" s="15"/>
      <c r="P24"/>
    </row>
    <row r="25" spans="1:16" x14ac:dyDescent="0.25">
      <c r="A25" s="78" t="str">
        <f>+'Data Entry'!F12</f>
        <v>Tall Kneeling DB Overhead Press</v>
      </c>
      <c r="B25" s="79"/>
      <c r="C25" s="80"/>
      <c r="D25" s="13" t="s">
        <v>47</v>
      </c>
      <c r="E25" s="30"/>
      <c r="F25" s="11" t="s">
        <v>76</v>
      </c>
      <c r="G25" s="30"/>
      <c r="H25" s="11" t="s">
        <v>76</v>
      </c>
      <c r="I25" s="30"/>
      <c r="J25" s="11" t="s">
        <v>76</v>
      </c>
      <c r="K25" s="30"/>
      <c r="L25" s="11" t="s">
        <v>76</v>
      </c>
      <c r="M25" s="19"/>
      <c r="N25" s="15"/>
      <c r="P25"/>
    </row>
    <row r="26" spans="1:16" x14ac:dyDescent="0.25">
      <c r="A26" s="78" t="str">
        <f>+'Data Entry'!F13</f>
        <v>Cable Face Pull</v>
      </c>
      <c r="B26" s="79"/>
      <c r="C26" s="80"/>
      <c r="D26" s="13" t="s">
        <v>47</v>
      </c>
      <c r="E26" s="30"/>
      <c r="F26" s="11" t="s">
        <v>56</v>
      </c>
      <c r="G26" s="30"/>
      <c r="H26" s="11" t="s">
        <v>56</v>
      </c>
      <c r="I26" s="30"/>
      <c r="J26" s="11" t="s">
        <v>56</v>
      </c>
      <c r="K26" s="30"/>
      <c r="L26" s="11" t="s">
        <v>56</v>
      </c>
      <c r="M26" s="19"/>
      <c r="N26" s="15"/>
      <c r="P26"/>
    </row>
    <row r="27" spans="1:16" x14ac:dyDescent="0.25">
      <c r="A27" s="3" t="s">
        <v>46</v>
      </c>
      <c r="B27" s="4"/>
      <c r="C27" s="5"/>
      <c r="D27" s="13" t="s">
        <v>47</v>
      </c>
      <c r="E27" s="30"/>
      <c r="F27" s="11" t="s">
        <v>55</v>
      </c>
      <c r="G27" s="30"/>
      <c r="H27" s="11" t="s">
        <v>55</v>
      </c>
      <c r="I27" s="30"/>
      <c r="J27" s="11" t="s">
        <v>55</v>
      </c>
      <c r="K27" s="30"/>
      <c r="L27" s="11" t="s">
        <v>55</v>
      </c>
      <c r="M27" s="19"/>
      <c r="N27" s="15"/>
      <c r="P27"/>
    </row>
    <row r="30" spans="1:16" ht="15.75" thickBot="1" x14ac:dyDescent="0.3">
      <c r="A30" s="71" t="s">
        <v>69</v>
      </c>
      <c r="B30" s="71"/>
      <c r="C30" s="71"/>
    </row>
    <row r="31" spans="1:16" ht="15.75" thickTop="1" x14ac:dyDescent="0.25">
      <c r="E31" s="72" t="s">
        <v>48</v>
      </c>
      <c r="F31" s="73"/>
      <c r="G31" s="72" t="s">
        <v>49</v>
      </c>
      <c r="H31" s="73"/>
      <c r="I31" s="74" t="s">
        <v>50</v>
      </c>
      <c r="J31" s="75"/>
      <c r="K31" s="72" t="s">
        <v>51</v>
      </c>
      <c r="L31" s="73"/>
      <c r="M31" s="72" t="s">
        <v>52</v>
      </c>
      <c r="N31" s="73"/>
      <c r="P31"/>
    </row>
    <row r="32" spans="1:16" x14ac:dyDescent="0.25">
      <c r="A32" s="78" t="str">
        <f>+'Data Entry'!F16</f>
        <v>Power Cleans x 3</v>
      </c>
      <c r="B32" s="79"/>
      <c r="C32" s="80"/>
      <c r="D32" s="13" t="s">
        <v>47</v>
      </c>
      <c r="E32" s="30"/>
      <c r="F32" s="31"/>
      <c r="G32" s="30"/>
      <c r="H32" s="31"/>
      <c r="I32" s="32"/>
      <c r="J32" s="33"/>
      <c r="K32" s="14">
        <f>CEILING('Data Entry'!F32*0.6, 2.5)</f>
        <v>0</v>
      </c>
      <c r="L32" s="15" t="s">
        <v>55</v>
      </c>
      <c r="M32" s="14">
        <f>CEILING('Data Entry'!F32*0.75, 2.5)</f>
        <v>0</v>
      </c>
      <c r="N32" s="15" t="s">
        <v>54</v>
      </c>
      <c r="P32"/>
    </row>
    <row r="33" spans="1:16" x14ac:dyDescent="0.25">
      <c r="A33" s="81" t="s">
        <v>2</v>
      </c>
      <c r="B33" s="82"/>
      <c r="C33" s="83"/>
      <c r="D33" s="13" t="s">
        <v>47</v>
      </c>
      <c r="E33" s="10">
        <f>CEILING('Data Entry'!F6*0.75, 2.5)</f>
        <v>0</v>
      </c>
      <c r="F33" s="11" t="s">
        <v>54</v>
      </c>
      <c r="G33" s="10">
        <f>CEILING('Data Entry'!F6*0.75, 2.5)</f>
        <v>0</v>
      </c>
      <c r="H33" s="11" t="s">
        <v>54</v>
      </c>
      <c r="I33" s="9">
        <f>CEILING('Data Entry'!F6*0.75, 2.5)</f>
        <v>0</v>
      </c>
      <c r="J33" s="8" t="s">
        <v>54</v>
      </c>
      <c r="K33" s="10">
        <f>CEILING('Data Entry'!F6*0.75, 2.5)</f>
        <v>0</v>
      </c>
      <c r="L33" s="11" t="s">
        <v>54</v>
      </c>
      <c r="M33" s="10">
        <f>CEILING('Data Entry'!F6*0.9, 2.5)</f>
        <v>0</v>
      </c>
      <c r="N33" s="11" t="s">
        <v>75</v>
      </c>
      <c r="O33" s="1"/>
      <c r="P33"/>
    </row>
    <row r="34" spans="1:16" x14ac:dyDescent="0.25">
      <c r="A34" s="78" t="s">
        <v>32</v>
      </c>
      <c r="B34" s="79"/>
      <c r="C34" s="80"/>
      <c r="D34" s="13" t="s">
        <v>47</v>
      </c>
      <c r="E34" s="10">
        <f>CEILING('Data Entry'!F25*0.65, 2.5)</f>
        <v>0</v>
      </c>
      <c r="F34" s="11" t="s">
        <v>76</v>
      </c>
      <c r="G34" s="10">
        <f>CEILING('Data Entry'!F25*0.65, 2.5)</f>
        <v>0</v>
      </c>
      <c r="H34" s="11" t="s">
        <v>76</v>
      </c>
      <c r="I34" s="9">
        <f>CEILING('Data Entry'!F25*0.65, 2.5)</f>
        <v>0</v>
      </c>
      <c r="J34" s="8" t="s">
        <v>76</v>
      </c>
      <c r="K34" s="6"/>
      <c r="L34" s="7"/>
      <c r="M34" s="6"/>
      <c r="N34" s="15"/>
      <c r="P34"/>
    </row>
    <row r="35" spans="1:16" x14ac:dyDescent="0.25">
      <c r="A35" s="78" t="str">
        <f>+'Data Entry'!F17</f>
        <v>Goblet 1 &amp; 1/4 Squat</v>
      </c>
      <c r="B35" s="79"/>
      <c r="C35" s="80"/>
      <c r="D35" s="13" t="s">
        <v>47</v>
      </c>
      <c r="E35" s="30"/>
      <c r="F35" s="11" t="s">
        <v>56</v>
      </c>
      <c r="G35" s="30"/>
      <c r="H35" s="11" t="s">
        <v>56</v>
      </c>
      <c r="I35" s="32"/>
      <c r="J35" s="8" t="s">
        <v>56</v>
      </c>
      <c r="K35" s="6"/>
      <c r="L35" s="7"/>
      <c r="M35" s="6"/>
      <c r="N35" s="15"/>
      <c r="P35"/>
    </row>
    <row r="39" spans="1:16" x14ac:dyDescent="0.25">
      <c r="P39" s="29"/>
    </row>
  </sheetData>
  <sheetProtection algorithmName="SHA-512" hashValue="ODcxag29GMZtLr88hmKm9XwrqTIUcOGAALkzziNigPT7sDktDXFTs+xvpXttsvhgrEik2seXV6CBgsRduqHSRg==" saltValue="+nYPlqJuFEHcvG2wH6s14A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E7" sqref="E7"/>
    </customSheetView>
    <customSheetView guid="{A0B9F7B4-8948-49B4-94A4-B2F3AC698776}" showGridLines="0">
      <selection sqref="A1:P2"/>
      <pageMargins left="0.7" right="0.7" top="0.75" bottom="0.75" header="0.3" footer="0.3"/>
      <pageSetup paperSize="9" orientation="portrait" r:id="rId1"/>
    </customSheetView>
  </customSheetViews>
  <mergeCells count="43">
    <mergeCell ref="M31:N31"/>
    <mergeCell ref="A32:C32"/>
    <mergeCell ref="A33:C33"/>
    <mergeCell ref="A34:C34"/>
    <mergeCell ref="A35:C35"/>
    <mergeCell ref="K31:L31"/>
    <mergeCell ref="A26:C26"/>
    <mergeCell ref="A30:C30"/>
    <mergeCell ref="E31:F31"/>
    <mergeCell ref="G31:H31"/>
    <mergeCell ref="I31:J31"/>
    <mergeCell ref="I22:J22"/>
    <mergeCell ref="K22:L22"/>
    <mergeCell ref="M22:N22"/>
    <mergeCell ref="A23:C23"/>
    <mergeCell ref="A24:C24"/>
    <mergeCell ref="E22:F22"/>
    <mergeCell ref="G22:H22"/>
    <mergeCell ref="A25:C25"/>
    <mergeCell ref="A16:C16"/>
    <mergeCell ref="A17:C17"/>
    <mergeCell ref="A18:C18"/>
    <mergeCell ref="A21:C21"/>
    <mergeCell ref="A15:C15"/>
    <mergeCell ref="A6:C6"/>
    <mergeCell ref="A7:C7"/>
    <mergeCell ref="A8:C8"/>
    <mergeCell ref="A9:C9"/>
    <mergeCell ref="A13:C13"/>
    <mergeCell ref="E14:F14"/>
    <mergeCell ref="A1:P2"/>
    <mergeCell ref="A4:C4"/>
    <mergeCell ref="E5:F5"/>
    <mergeCell ref="G5:H5"/>
    <mergeCell ref="I5:J5"/>
    <mergeCell ref="K5:L5"/>
    <mergeCell ref="M5:N5"/>
    <mergeCell ref="O5:P5"/>
    <mergeCell ref="G14:H14"/>
    <mergeCell ref="I14:J14"/>
    <mergeCell ref="K14:L14"/>
    <mergeCell ref="M14:N14"/>
    <mergeCell ref="O14:P14"/>
  </mergeCells>
  <pageMargins left="0.7" right="0.7" top="0.75" bottom="0.75" header="0.3" footer="0.3"/>
  <pageSetup paperSize="9" scale="85" orientation="portrait" r:id="rId2"/>
  <headerFooter>
    <oddHeader>&amp;C
&amp;G</oddHead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owColHeaders="0" showRuler="0" view="pageLayout" zoomScaleNormal="100" workbookViewId="0">
      <selection activeCell="I15" activeCellId="5" sqref="E32 G32 I32 E15 G15 I15"/>
    </sheetView>
  </sheetViews>
  <sheetFormatPr defaultRowHeight="15" x14ac:dyDescent="0.25"/>
  <cols>
    <col min="3" max="3" width="14.5703125" customWidth="1"/>
    <col min="5" max="5" width="5" customWidth="1"/>
    <col min="6" max="6" width="5" style="1" customWidth="1"/>
    <col min="7" max="7" width="5" customWidth="1"/>
    <col min="8" max="8" width="5" style="1" customWidth="1"/>
    <col min="9" max="9" width="5" customWidth="1"/>
    <col min="10" max="10" width="5" style="1" customWidth="1"/>
    <col min="11" max="11" width="5" customWidth="1"/>
    <col min="12" max="12" width="5" style="1" customWidth="1"/>
    <col min="13" max="13" width="5" customWidth="1"/>
  </cols>
  <sheetData>
    <row r="1" spans="1:13" x14ac:dyDescent="0.2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15.75" thickBot="1" x14ac:dyDescent="0.3">
      <c r="A4" s="71" t="s">
        <v>43</v>
      </c>
      <c r="B4" s="71"/>
      <c r="C4" s="71"/>
    </row>
    <row r="5" spans="1:13" ht="15.75" thickTop="1" x14ac:dyDescent="0.25">
      <c r="E5" s="72" t="s">
        <v>48</v>
      </c>
      <c r="F5" s="73"/>
      <c r="G5" s="72" t="s">
        <v>49</v>
      </c>
      <c r="H5" s="73"/>
      <c r="I5" s="74" t="s">
        <v>50</v>
      </c>
      <c r="J5" s="75"/>
      <c r="K5" s="76" t="s">
        <v>51</v>
      </c>
      <c r="L5" s="77"/>
    </row>
    <row r="6" spans="1:13" x14ac:dyDescent="0.25">
      <c r="A6" s="81" t="s">
        <v>1</v>
      </c>
      <c r="B6" s="82"/>
      <c r="C6" s="83"/>
      <c r="D6" s="13" t="s">
        <v>47</v>
      </c>
      <c r="E6" s="10">
        <f>CEILING('Data Entry'!F7*0.8, 2.5)</f>
        <v>0</v>
      </c>
      <c r="F6" s="11" t="s">
        <v>54</v>
      </c>
      <c r="G6" s="10">
        <f>CEILING('Data Entry'!F7*0.8, 2.5)</f>
        <v>0</v>
      </c>
      <c r="H6" s="11" t="s">
        <v>54</v>
      </c>
      <c r="I6" s="9">
        <f>CEILING('Data Entry'!F7*0.8, 2.5)</f>
        <v>0</v>
      </c>
      <c r="J6" s="8" t="s">
        <v>54</v>
      </c>
      <c r="K6" s="10">
        <f>CEILING('Data Entry'!F7*0.95, 2.5)</f>
        <v>0</v>
      </c>
      <c r="L6" s="11" t="s">
        <v>75</v>
      </c>
    </row>
    <row r="7" spans="1:13" x14ac:dyDescent="0.25">
      <c r="A7" s="78" t="str">
        <f>+'Data Entry'!F11</f>
        <v>Weighted Chins (various grips)</v>
      </c>
      <c r="B7" s="79"/>
      <c r="C7" s="80"/>
      <c r="D7" s="13" t="s">
        <v>47</v>
      </c>
      <c r="E7" s="30"/>
      <c r="F7" s="11" t="s">
        <v>55</v>
      </c>
      <c r="G7" s="30"/>
      <c r="H7" s="11" t="s">
        <v>55</v>
      </c>
      <c r="I7" s="30"/>
      <c r="J7" s="11" t="s">
        <v>55</v>
      </c>
      <c r="K7" s="19"/>
      <c r="L7" s="15"/>
    </row>
    <row r="8" spans="1:13" x14ac:dyDescent="0.25">
      <c r="A8" s="78" t="str">
        <f>+'Data Entry'!F12</f>
        <v>Tall Kneeling DB Overhead Press</v>
      </c>
      <c r="B8" s="79"/>
      <c r="C8" s="80"/>
      <c r="D8" s="13" t="s">
        <v>47</v>
      </c>
      <c r="E8" s="30"/>
      <c r="F8" s="11" t="s">
        <v>76</v>
      </c>
      <c r="G8" s="30"/>
      <c r="H8" s="11" t="s">
        <v>76</v>
      </c>
      <c r="I8" s="30"/>
      <c r="J8" s="11" t="s">
        <v>76</v>
      </c>
      <c r="K8" s="19"/>
      <c r="L8" s="15"/>
    </row>
    <row r="9" spans="1:13" x14ac:dyDescent="0.25">
      <c r="A9" s="78" t="str">
        <f>+'Data Entry'!F13</f>
        <v>Cable Face Pull</v>
      </c>
      <c r="B9" s="79"/>
      <c r="C9" s="80"/>
      <c r="D9" s="13" t="s">
        <v>47</v>
      </c>
      <c r="E9" s="30"/>
      <c r="F9" s="11" t="s">
        <v>56</v>
      </c>
      <c r="G9" s="30"/>
      <c r="H9" s="11" t="s">
        <v>56</v>
      </c>
      <c r="I9" s="30"/>
      <c r="J9" s="11" t="s">
        <v>56</v>
      </c>
      <c r="K9" s="19"/>
      <c r="L9" s="15"/>
    </row>
    <row r="10" spans="1:13" x14ac:dyDescent="0.25">
      <c r="A10" s="3" t="s">
        <v>46</v>
      </c>
      <c r="B10" s="4"/>
      <c r="C10" s="5"/>
      <c r="D10" s="13" t="s">
        <v>47</v>
      </c>
      <c r="E10" s="30"/>
      <c r="F10" s="11" t="s">
        <v>55</v>
      </c>
      <c r="G10" s="30"/>
      <c r="H10" s="11" t="s">
        <v>55</v>
      </c>
      <c r="I10" s="30"/>
      <c r="J10" s="11" t="s">
        <v>55</v>
      </c>
      <c r="K10" s="19"/>
      <c r="L10" s="15"/>
    </row>
    <row r="13" spans="1:13" ht="15.75" thickBot="1" x14ac:dyDescent="0.3">
      <c r="A13" s="71" t="s">
        <v>59</v>
      </c>
      <c r="B13" s="71"/>
      <c r="C13" s="71"/>
    </row>
    <row r="14" spans="1:13" ht="15.75" thickTop="1" x14ac:dyDescent="0.25">
      <c r="E14" s="72" t="s">
        <v>48</v>
      </c>
      <c r="F14" s="73"/>
      <c r="G14" s="72" t="s">
        <v>49</v>
      </c>
      <c r="H14" s="73"/>
      <c r="I14" s="74" t="s">
        <v>50</v>
      </c>
      <c r="J14" s="75"/>
      <c r="K14" s="76" t="s">
        <v>51</v>
      </c>
      <c r="L14" s="77"/>
      <c r="M14" s="21"/>
    </row>
    <row r="15" spans="1:13" x14ac:dyDescent="0.25">
      <c r="A15" s="78" t="str">
        <f>+'Data Entry'!F16</f>
        <v>Power Cleans x 3</v>
      </c>
      <c r="B15" s="79"/>
      <c r="C15" s="80"/>
      <c r="D15" s="13" t="s">
        <v>47</v>
      </c>
      <c r="E15" s="30"/>
      <c r="F15" s="31"/>
      <c r="G15" s="30"/>
      <c r="H15" s="31"/>
      <c r="I15" s="32"/>
      <c r="J15" s="33"/>
      <c r="K15" s="14"/>
      <c r="L15" s="15" t="s">
        <v>54</v>
      </c>
      <c r="M15" s="21"/>
    </row>
    <row r="16" spans="1:13" x14ac:dyDescent="0.25">
      <c r="A16" s="81" t="s">
        <v>2</v>
      </c>
      <c r="B16" s="82"/>
      <c r="C16" s="83"/>
      <c r="D16" s="13" t="s">
        <v>47</v>
      </c>
      <c r="E16" s="10">
        <f>CEILING('Data Entry'!F6*0.8, 2.5)</f>
        <v>0</v>
      </c>
      <c r="F16" s="11" t="s">
        <v>54</v>
      </c>
      <c r="G16" s="10">
        <f>CEILING('Data Entry'!F6*0.8, 2.5)</f>
        <v>0</v>
      </c>
      <c r="H16" s="11" t="s">
        <v>54</v>
      </c>
      <c r="I16" s="9">
        <f>CEILING('Data Entry'!F6*0.8, 2.5)</f>
        <v>0</v>
      </c>
      <c r="J16" s="8" t="s">
        <v>54</v>
      </c>
      <c r="K16" s="10">
        <f>CEILING('Data Entry'!F6*0.95, 2.5)</f>
        <v>0</v>
      </c>
      <c r="L16" s="11" t="s">
        <v>75</v>
      </c>
      <c r="M16" s="21"/>
    </row>
    <row r="17" spans="1:13" x14ac:dyDescent="0.25">
      <c r="A17" s="81" t="s">
        <v>3</v>
      </c>
      <c r="B17" s="82"/>
      <c r="C17" s="83"/>
      <c r="D17" s="13" t="s">
        <v>47</v>
      </c>
      <c r="E17" s="10">
        <f>CEILING('Data Entry'!F8*0.9, 2.5)</f>
        <v>0</v>
      </c>
      <c r="F17" s="11" t="s">
        <v>71</v>
      </c>
      <c r="G17" s="10">
        <f>CEILING('Data Entry'!F8*1, 2.5)</f>
        <v>0</v>
      </c>
      <c r="H17" s="11" t="s">
        <v>74</v>
      </c>
      <c r="I17" s="12">
        <f>CEILING('Data Entry'!F8*0.8, 2.5)</f>
        <v>0</v>
      </c>
      <c r="J17" s="16" t="s">
        <v>68</v>
      </c>
      <c r="K17" s="19"/>
      <c r="L17" s="15"/>
      <c r="M17" s="21"/>
    </row>
    <row r="18" spans="1:13" x14ac:dyDescent="0.25">
      <c r="A18" s="78" t="str">
        <f>+'Data Entry'!F18</f>
        <v>Step Up</v>
      </c>
      <c r="B18" s="79"/>
      <c r="C18" s="80"/>
      <c r="D18" s="13" t="s">
        <v>47</v>
      </c>
      <c r="E18" s="30"/>
      <c r="F18" s="11" t="s">
        <v>56</v>
      </c>
      <c r="G18" s="30"/>
      <c r="H18" s="11" t="s">
        <v>56</v>
      </c>
      <c r="I18" s="32"/>
      <c r="J18" s="8" t="s">
        <v>56</v>
      </c>
      <c r="K18" s="20"/>
      <c r="L18" s="22"/>
      <c r="M18" s="21"/>
    </row>
    <row r="19" spans="1:13" x14ac:dyDescent="0.25">
      <c r="K19" s="17"/>
      <c r="L19" s="18"/>
    </row>
    <row r="21" spans="1:13" ht="15.75" thickBot="1" x14ac:dyDescent="0.3">
      <c r="A21" s="71" t="s">
        <v>65</v>
      </c>
      <c r="B21" s="71"/>
      <c r="C21" s="71"/>
    </row>
    <row r="22" spans="1:13" ht="15.75" thickTop="1" x14ac:dyDescent="0.25">
      <c r="E22" s="72" t="s">
        <v>48</v>
      </c>
      <c r="F22" s="73"/>
      <c r="G22" s="72" t="s">
        <v>49</v>
      </c>
      <c r="H22" s="73"/>
      <c r="I22" s="72" t="s">
        <v>50</v>
      </c>
      <c r="J22" s="73"/>
      <c r="L22"/>
    </row>
    <row r="23" spans="1:13" x14ac:dyDescent="0.25">
      <c r="A23" s="81" t="s">
        <v>1</v>
      </c>
      <c r="B23" s="82"/>
      <c r="C23" s="83"/>
      <c r="D23" s="13" t="s">
        <v>47</v>
      </c>
      <c r="E23" s="10">
        <f>CEILING('Data Entry'!F7*0.85, 2.5)</f>
        <v>0</v>
      </c>
      <c r="F23" s="11" t="s">
        <v>54</v>
      </c>
      <c r="G23" s="10">
        <f>CEILING('Data Entry'!F7*0.85, 2.5)</f>
        <v>0</v>
      </c>
      <c r="H23" s="11" t="s">
        <v>54</v>
      </c>
      <c r="I23" s="10">
        <f>CEILING('Data Entry'!F7*1, 2.5)</f>
        <v>0</v>
      </c>
      <c r="J23" s="11" t="s">
        <v>74</v>
      </c>
      <c r="L23"/>
    </row>
    <row r="24" spans="1:13" x14ac:dyDescent="0.25">
      <c r="A24" s="78" t="str">
        <f>+'Data Entry'!F11</f>
        <v>Weighted Chins (various grips)</v>
      </c>
      <c r="B24" s="79"/>
      <c r="C24" s="80"/>
      <c r="D24" s="13" t="s">
        <v>47</v>
      </c>
      <c r="E24" s="30"/>
      <c r="F24" s="11" t="s">
        <v>55</v>
      </c>
      <c r="G24" s="30"/>
      <c r="H24" s="11" t="s">
        <v>55</v>
      </c>
      <c r="I24" s="30"/>
      <c r="J24" s="11" t="s">
        <v>55</v>
      </c>
      <c r="L24"/>
    </row>
    <row r="25" spans="1:13" x14ac:dyDescent="0.25">
      <c r="A25" s="78" t="str">
        <f>+'Data Entry'!F12</f>
        <v>Tall Kneeling DB Overhead Press</v>
      </c>
      <c r="B25" s="79"/>
      <c r="C25" s="80"/>
      <c r="D25" s="13" t="s">
        <v>47</v>
      </c>
      <c r="E25" s="30"/>
      <c r="F25" s="11" t="s">
        <v>76</v>
      </c>
      <c r="G25" s="30"/>
      <c r="H25" s="11" t="s">
        <v>76</v>
      </c>
      <c r="I25" s="30"/>
      <c r="J25" s="11" t="s">
        <v>76</v>
      </c>
      <c r="L25"/>
    </row>
    <row r="26" spans="1:13" x14ac:dyDescent="0.25">
      <c r="A26" s="78" t="str">
        <f>+'Data Entry'!F13</f>
        <v>Cable Face Pull</v>
      </c>
      <c r="B26" s="79"/>
      <c r="C26" s="80"/>
      <c r="D26" s="13" t="s">
        <v>47</v>
      </c>
      <c r="E26" s="30"/>
      <c r="F26" s="11" t="s">
        <v>56</v>
      </c>
      <c r="G26" s="30"/>
      <c r="H26" s="11" t="s">
        <v>56</v>
      </c>
      <c r="I26" s="30"/>
      <c r="J26" s="11" t="s">
        <v>56</v>
      </c>
      <c r="L26"/>
    </row>
    <row r="27" spans="1:13" x14ac:dyDescent="0.25">
      <c r="A27" s="3" t="s">
        <v>46</v>
      </c>
      <c r="B27" s="4"/>
      <c r="C27" s="5"/>
      <c r="D27" s="13" t="s">
        <v>47</v>
      </c>
      <c r="E27" s="30"/>
      <c r="F27" s="11" t="s">
        <v>55</v>
      </c>
      <c r="G27" s="30"/>
      <c r="H27" s="11" t="s">
        <v>55</v>
      </c>
      <c r="I27" s="30"/>
      <c r="J27" s="11" t="s">
        <v>55</v>
      </c>
      <c r="L27"/>
    </row>
    <row r="30" spans="1:13" ht="15.75" thickBot="1" x14ac:dyDescent="0.3">
      <c r="A30" s="71" t="s">
        <v>69</v>
      </c>
      <c r="B30" s="71"/>
      <c r="C30" s="71"/>
    </row>
    <row r="31" spans="1:13" ht="15.75" thickTop="1" x14ac:dyDescent="0.25">
      <c r="E31" s="72" t="s">
        <v>48</v>
      </c>
      <c r="F31" s="73"/>
      <c r="G31" s="72" t="s">
        <v>49</v>
      </c>
      <c r="H31" s="73"/>
      <c r="I31" s="72" t="s">
        <v>50</v>
      </c>
      <c r="J31" s="73"/>
      <c r="L31"/>
    </row>
    <row r="32" spans="1:13" x14ac:dyDescent="0.25">
      <c r="A32" s="78" t="str">
        <f>+'Data Entry'!F16</f>
        <v>Power Cleans x 3</v>
      </c>
      <c r="B32" s="79"/>
      <c r="C32" s="80"/>
      <c r="D32" s="13" t="s">
        <v>47</v>
      </c>
      <c r="E32" s="30"/>
      <c r="F32" s="31"/>
      <c r="G32" s="30"/>
      <c r="H32" s="31"/>
      <c r="I32" s="30"/>
      <c r="J32" s="31"/>
      <c r="L32"/>
    </row>
    <row r="33" spans="1:12" x14ac:dyDescent="0.25">
      <c r="A33" s="81" t="s">
        <v>2</v>
      </c>
      <c r="B33" s="82"/>
      <c r="C33" s="83"/>
      <c r="D33" s="13" t="s">
        <v>47</v>
      </c>
      <c r="E33" s="10">
        <f>CEILING('Data Entry'!F6*0.85, 2.5)</f>
        <v>0</v>
      </c>
      <c r="F33" s="11" t="s">
        <v>54</v>
      </c>
      <c r="G33" s="10">
        <f>CEILING('Data Entry'!F6*0.85, 2.5)</f>
        <v>0</v>
      </c>
      <c r="H33" s="11" t="s">
        <v>54</v>
      </c>
      <c r="I33" s="10">
        <f>CEILING('Data Entry'!F6*1, 2.5)</f>
        <v>0</v>
      </c>
      <c r="J33" s="11" t="s">
        <v>74</v>
      </c>
      <c r="L33"/>
    </row>
    <row r="34" spans="1:12" x14ac:dyDescent="0.25">
      <c r="A34" s="78" t="s">
        <v>32</v>
      </c>
      <c r="B34" s="79"/>
      <c r="C34" s="80"/>
      <c r="D34" s="13" t="s">
        <v>47</v>
      </c>
      <c r="E34" s="10">
        <f>CEILING('Data Entry'!F25*0.65, 2.5)</f>
        <v>0</v>
      </c>
      <c r="F34" s="11" t="s">
        <v>76</v>
      </c>
      <c r="G34" s="10">
        <f>CEILING('Data Entry'!F25*0.65, 2.5)</f>
        <v>0</v>
      </c>
      <c r="H34" s="11" t="s">
        <v>76</v>
      </c>
      <c r="I34" s="10">
        <f>CEILING('Data Entry'!F25*0.65, 2.5)</f>
        <v>0</v>
      </c>
      <c r="J34" s="11" t="s">
        <v>76</v>
      </c>
      <c r="L34"/>
    </row>
    <row r="35" spans="1:12" x14ac:dyDescent="0.25">
      <c r="A35" s="78" t="str">
        <f>+'Data Entry'!F17</f>
        <v>Goblet 1 &amp; 1/4 Squat</v>
      </c>
      <c r="B35" s="79"/>
      <c r="C35" s="80"/>
      <c r="D35" s="13" t="s">
        <v>47</v>
      </c>
      <c r="E35" s="30"/>
      <c r="F35" s="11" t="s">
        <v>56</v>
      </c>
      <c r="G35" s="30"/>
      <c r="H35" s="11" t="s">
        <v>56</v>
      </c>
      <c r="I35" s="30"/>
      <c r="J35" s="11" t="s">
        <v>56</v>
      </c>
      <c r="L35"/>
    </row>
  </sheetData>
  <sheetProtection algorithmName="SHA-512" hashValue="Qf0umb5Kt7CvJgF74/rrtavetrCZ+ghEwrUf33X+F2fq+akgd84zIKdwPd+38ZJbPsH/8If8hLTqD8PT9WxG3g==" saltValue="uHMzkyxdu2wCmjlzIFPUNg==" spinCount="100000" sheet="1" objects="1" scenarios="1" selectLockedCells="1"/>
  <customSheetViews>
    <customSheetView guid="{9CC9677E-9BEE-4A11-AA5C-B5F61AF4C837}" showPageBreaks="1" showGridLines="0" showRowCol="0" view="pageLayout" showRuler="0">
      <selection activeCell="E7" sqref="E7"/>
    </customSheetView>
    <customSheetView guid="{A0B9F7B4-8948-49B4-94A4-B2F3AC698776}" showGridLines="0">
      <selection activeCell="H3" sqref="H3"/>
      <pageMargins left="0.7" right="0.7" top="0.75" bottom="0.75" header="0.3" footer="0.3"/>
    </customSheetView>
  </customSheetViews>
  <mergeCells count="35">
    <mergeCell ref="I31:J31"/>
    <mergeCell ref="A32:C32"/>
    <mergeCell ref="A33:C33"/>
    <mergeCell ref="A34:C34"/>
    <mergeCell ref="A35:C35"/>
    <mergeCell ref="G31:H31"/>
    <mergeCell ref="A24:C24"/>
    <mergeCell ref="A25:C25"/>
    <mergeCell ref="A26:C26"/>
    <mergeCell ref="A30:C30"/>
    <mergeCell ref="E31:F31"/>
    <mergeCell ref="A23:C23"/>
    <mergeCell ref="G14:H14"/>
    <mergeCell ref="I14:J14"/>
    <mergeCell ref="K14:L14"/>
    <mergeCell ref="A15:C15"/>
    <mergeCell ref="A16:C16"/>
    <mergeCell ref="A17:C17"/>
    <mergeCell ref="E14:F14"/>
    <mergeCell ref="A18:C18"/>
    <mergeCell ref="A21:C21"/>
    <mergeCell ref="E22:F22"/>
    <mergeCell ref="G22:H22"/>
    <mergeCell ref="I22:J22"/>
    <mergeCell ref="A6:C6"/>
    <mergeCell ref="A7:C7"/>
    <mergeCell ref="A8:C8"/>
    <mergeCell ref="A9:C9"/>
    <mergeCell ref="A13:C13"/>
    <mergeCell ref="A1:M2"/>
    <mergeCell ref="A4:C4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 Entry</vt:lpstr>
      <vt:lpstr>Week 1</vt:lpstr>
      <vt:lpstr>Week 2</vt:lpstr>
      <vt:lpstr>Week 3</vt:lpstr>
      <vt:lpstr>Week 4</vt:lpstr>
      <vt:lpstr>Week 5</vt:lpstr>
      <vt:lpstr>Week 6</vt:lpstr>
      <vt:lpstr>Explosive</vt:lpstr>
      <vt:lpstr>Hypertrophy</vt:lpstr>
      <vt:lpstr>'Week 2'!Print_Area</vt:lpstr>
      <vt:lpstr>Shoulder</vt:lpstr>
      <vt:lpstr>SingleLeg</vt:lpstr>
      <vt:lpstr>UpperBack1</vt:lpstr>
      <vt:lpstr>Upperback2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New User</cp:lastModifiedBy>
  <cp:lastPrinted>2014-06-05T09:40:20Z</cp:lastPrinted>
  <dcterms:created xsi:type="dcterms:W3CDTF">2014-05-29T10:25:07Z</dcterms:created>
  <dcterms:modified xsi:type="dcterms:W3CDTF">2014-06-05T09:43:05Z</dcterms:modified>
</cp:coreProperties>
</file>